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17" i="1" l="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41" i="3" l="1"/>
  <c r="G39" i="9"/>
  <c r="G41" i="3"/>
  <c r="E59" i="3"/>
  <c r="K57" i="9"/>
  <c r="Q45" i="9"/>
  <c r="M51" i="9"/>
  <c r="S45" i="9"/>
  <c r="M57" i="9"/>
  <c r="E29" i="3"/>
  <c r="G29" i="3"/>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E31" i="2" l="1"/>
  <c r="G24"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<sst xmlns="http://schemas.openxmlformats.org/spreadsheetml/2006/main" count="1266" uniqueCount="105">
  <si>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</si>
  <si>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</si>
  <si>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</si>
  <si>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</si>
  <si>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</si>
  <si>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</si>
  <si>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</si>
  <si>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</si>
  <si>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</si>
  <si>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</si>
  <si>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</si>
  <si>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</si>
  <si>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</si>
  <si>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</si>
  <si>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</si>
  <si>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</si>
  <si>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</si>
  <si>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</si>
  <si>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</si>
  <si>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</si>
  <si>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</si>
  <si>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</si>
  <si>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</si>
  <si>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</si>
  <si>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</si>
  <si>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</si>
  <si>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</si>
  <si>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</si>
  <si>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</si>
  <si>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</si>
  <si>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</si>
  <si>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</si>
  <si>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</si>
  <si>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</si>
  <si>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</si>
  <si>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</si>
  <si>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</si>
  <si>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</si>
  <si>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</si>
  <si>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</si>
  <si>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</si>
  <si>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</si>
  <si>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</si>
  <si>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</si>
  <si>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</si>
  <si>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</si>
  <si>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</si>
  <si>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</si>
  <si>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</si>
  <si>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</si>
  <si>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</si>
  <si>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</si>
  <si>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</si>
  <si>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</si>
  <si>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</si>
  <si>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</si>
  <si>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</si>
  <si>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</si>
  <si>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</si>
  <si>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</si>
  <si>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</si>
  <si>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</si>
  <si>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</si>
  <si>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</si>
  <si>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</si>
  <si>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</si>
  <si>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</si>
  <si>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</si>
  <si>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</si>
  <si>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</si>
  <si>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</si>
  <si>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</si>
  <si>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</si>
  <si>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</si>
  <si>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</si>
  <si>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</si>
  <si>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</si>
  <si>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</si>
  <si>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</si>
  <si>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</si>
  <si>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</si>
  <si>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</si>
  <si>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</si>
  <si>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</si>
  <si>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</si>
  <si>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</si>
  <si>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</si>
  <si>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</si>
  <si>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</si>
  <si>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</si>
  <si>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</si>
  <si>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</si>
  <si>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</si>
  <si>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</si>
  <si>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</si>
  <si>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</si>
  <si>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</si>
  <si>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</si>
  <si>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Electronics Technology</t>
  </si>
  <si>
    <t>Electronics Technology
Success and Retention Rates by Demographics</t>
  </si>
  <si>
    <t>Electronics Technology
Success and Retention Rates by Course</t>
  </si>
  <si>
    <t>Electronics Technology
Success and Retention Rates by Distance Education (DE) Status</t>
  </si>
  <si>
    <t>Electronics Technology
Success and Retention Rates by Distance Education Status and Race/Ethnicity</t>
  </si>
  <si>
    <t>Electronics Technology
Productivity</t>
  </si>
  <si>
    <t>ET-110 : Introduction Basic Electronics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</si>
</sst>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0</xdr:row>
      <xdr:rowOff>180975</xdr:rowOff>
    </xdr:from>
    <xdr:to>
      <xdr:col>9</xdr:col>
      <xdr:colOff>123299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96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1">
        <v>13</v>
      </c>
      <c r="C4" s="9">
        <f>IFERROR(B4/B$7, "--")</f>
        <v>0.43333333333333335</v>
      </c>
      <c r="D4" s="111">
        <v>19</v>
      </c>
      <c r="E4" s="9">
        <f t="shared" ref="E4:E6" si="0">IFERROR(D4/D$7, "--")</f>
        <v>0.70370370370370372</v>
      </c>
      <c r="F4" s="111">
        <v>29</v>
      </c>
      <c r="G4" s="9">
        <f t="shared" ref="G4:G6" si="1">IFERROR(F4/F$7, "--")</f>
        <v>0.52727272727272723</v>
      </c>
      <c r="H4" s="111">
        <v>43</v>
      </c>
      <c r="I4" s="9">
        <f t="shared" ref="I4:I6" si="2">IFERROR(H4/H$7, "--")</f>
        <v>0.72881355932203384</v>
      </c>
      <c r="J4" s="111">
        <v>66</v>
      </c>
      <c r="K4" s="9">
        <f t="shared" ref="K4:K6" si="3">IFERROR(J4/J$7, "--")</f>
        <v>0.5892857142857143</v>
      </c>
      <c r="L4" s="9">
        <f>IFERROR((J4-B4)/B4, "--")</f>
        <v>4.0769230769230766</v>
      </c>
      <c r="M4" s="110"/>
    </row>
    <row r="5" spans="1:13" x14ac:dyDescent="0.25">
      <c r="A5" s="16" t="s">
        <v>12</v>
      </c>
      <c r="B5" s="111">
        <v>17</v>
      </c>
      <c r="C5" s="9">
        <f t="shared" ref="C5" si="4">IFERROR(B5/B$7, "--")</f>
        <v>0.56666666666666665</v>
      </c>
      <c r="D5" s="111">
        <v>8</v>
      </c>
      <c r="E5" s="9">
        <f t="shared" si="0"/>
        <v>0.29629629629629628</v>
      </c>
      <c r="F5" s="111">
        <v>26</v>
      </c>
      <c r="G5" s="9">
        <f>IFERROR(F5/F$7, "--")</f>
        <v>0.47272727272727272</v>
      </c>
      <c r="H5" s="111">
        <v>16</v>
      </c>
      <c r="I5" s="9">
        <f t="shared" si="2"/>
        <v>0.2711864406779661</v>
      </c>
      <c r="J5" s="111">
        <v>45</v>
      </c>
      <c r="K5" s="9">
        <f t="shared" si="3"/>
        <v>0.4017857142857143</v>
      </c>
      <c r="L5" s="9">
        <f>IFERROR((J5-B5)/B5, "--")</f>
        <v>1.6470588235294117</v>
      </c>
      <c r="M5" s="110"/>
    </row>
    <row r="6" spans="1:13" x14ac:dyDescent="0.25">
      <c r="A6" s="16" t="s">
        <v>13</v>
      </c>
      <c r="B6" s="111">
        <v>0</v>
      </c>
      <c r="C6" s="9">
        <f>IFERROR(B6/B$7, "--")</f>
        <v>0</v>
      </c>
      <c r="D6" s="111">
        <v>0</v>
      </c>
      <c r="E6" s="9">
        <f t="shared" si="0"/>
        <v>0</v>
      </c>
      <c r="F6" s="111">
        <v>0</v>
      </c>
      <c r="G6" s="9">
        <f t="shared" si="1"/>
        <v>0</v>
      </c>
      <c r="H6" s="111">
        <v>0</v>
      </c>
      <c r="I6" s="9">
        <f t="shared" si="2"/>
        <v>0</v>
      </c>
      <c r="J6" s="111">
        <v>1</v>
      </c>
      <c r="K6" s="9">
        <f t="shared" si="3"/>
        <v>8.9285714285714281E-3</v>
      </c>
      <c r="L6" s="9" t="str">
        <f>IFERROR((J6-B6)/B6, "--")</f>
        <v>--</v>
      </c>
      <c r="M6" s="110"/>
    </row>
    <row r="7" spans="1:13" x14ac:dyDescent="0.25">
      <c r="A7" s="100" t="s">
        <v>30</v>
      </c>
      <c r="B7" s="17">
        <f t="shared" ref="B7:K7" si="5">IFERROR(SUM(B4:B6), "--")</f>
        <v>30</v>
      </c>
      <c r="C7" s="18">
        <f t="shared" si="5"/>
        <v>1</v>
      </c>
      <c r="D7" s="17">
        <f t="shared" si="5"/>
        <v>27</v>
      </c>
      <c r="E7" s="18">
        <f t="shared" si="5"/>
        <v>1</v>
      </c>
      <c r="F7" s="17">
        <f t="shared" si="5"/>
        <v>55</v>
      </c>
      <c r="G7" s="18">
        <f t="shared" si="5"/>
        <v>1</v>
      </c>
      <c r="H7" s="17">
        <f t="shared" si="5"/>
        <v>59</v>
      </c>
      <c r="I7" s="18">
        <f t="shared" si="5"/>
        <v>1</v>
      </c>
      <c r="J7" s="17">
        <f t="shared" si="5"/>
        <v>112</v>
      </c>
      <c r="K7" s="18">
        <f t="shared" si="5"/>
        <v>1</v>
      </c>
      <c r="L7" s="18">
        <f>IFERROR((J7-B7)/B7, "--")</f>
        <v>2.7333333333333334</v>
      </c>
      <c r="M7" s="110"/>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111">
        <v>1</v>
      </c>
      <c r="C9" s="9">
        <f t="shared" ref="C9:C17" si="6">IFERROR(B9/B$18, "--")</f>
        <v>3.3333333333333333E-2</v>
      </c>
      <c r="D9" s="111">
        <v>0</v>
      </c>
      <c r="E9" s="9">
        <f>IFERROR(D9/D$18, "--")</f>
        <v>0</v>
      </c>
      <c r="F9" s="111">
        <v>1</v>
      </c>
      <c r="G9" s="9">
        <f t="shared" ref="G9:G17" si="7">IFERROR(F9/F$18, "--")</f>
        <v>1.8181818181818181E-2</v>
      </c>
      <c r="H9" s="111">
        <v>0</v>
      </c>
      <c r="I9" s="9">
        <f t="shared" ref="I9:I17" si="8">IFERROR(H9/H$18, "--")</f>
        <v>0</v>
      </c>
      <c r="J9" s="111">
        <v>1</v>
      </c>
      <c r="K9" s="9">
        <f t="shared" ref="K9:K17" si="9">IFERROR(J9/J$18, "--")</f>
        <v>8.9285714285714281E-3</v>
      </c>
      <c r="L9" s="9">
        <f t="shared" ref="L9:L17" si="10">IFERROR((J9-B9)/B9, "--")</f>
        <v>0</v>
      </c>
      <c r="M9" s="110"/>
    </row>
    <row r="10" spans="1:13" x14ac:dyDescent="0.25">
      <c r="A10" s="16" t="s">
        <v>15</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0"/>
    </row>
    <row r="11" spans="1:13" x14ac:dyDescent="0.25">
      <c r="A11" s="16" t="s">
        <v>16</v>
      </c>
      <c r="B11" s="111">
        <v>2</v>
      </c>
      <c r="C11" s="9">
        <f t="shared" si="6"/>
        <v>6.6666666666666666E-2</v>
      </c>
      <c r="D11" s="111">
        <v>4</v>
      </c>
      <c r="E11" s="9">
        <f t="shared" si="11"/>
        <v>0.14814814814814814</v>
      </c>
      <c r="F11" s="111">
        <v>1</v>
      </c>
      <c r="G11" s="9">
        <f t="shared" si="7"/>
        <v>1.8181818181818181E-2</v>
      </c>
      <c r="H11" s="111">
        <v>2</v>
      </c>
      <c r="I11" s="9">
        <f t="shared" si="8"/>
        <v>3.3898305084745763E-2</v>
      </c>
      <c r="J11" s="111">
        <v>5</v>
      </c>
      <c r="K11" s="9">
        <f t="shared" si="9"/>
        <v>4.4642857142857144E-2</v>
      </c>
      <c r="L11" s="9">
        <f t="shared" si="10"/>
        <v>1.5</v>
      </c>
      <c r="M11" s="110"/>
    </row>
    <row r="12" spans="1:13" x14ac:dyDescent="0.25">
      <c r="A12" s="16" t="s">
        <v>17</v>
      </c>
      <c r="B12" s="111">
        <v>0</v>
      </c>
      <c r="C12" s="9">
        <f t="shared" si="6"/>
        <v>0</v>
      </c>
      <c r="D12" s="111">
        <v>0</v>
      </c>
      <c r="E12" s="9">
        <f t="shared" si="11"/>
        <v>0</v>
      </c>
      <c r="F12" s="111">
        <v>1</v>
      </c>
      <c r="G12" s="9">
        <f t="shared" si="7"/>
        <v>1.8181818181818181E-2</v>
      </c>
      <c r="H12" s="111">
        <v>0</v>
      </c>
      <c r="I12" s="9">
        <f t="shared" si="8"/>
        <v>0</v>
      </c>
      <c r="J12" s="111">
        <v>0</v>
      </c>
      <c r="K12" s="9">
        <f t="shared" si="9"/>
        <v>0</v>
      </c>
      <c r="L12" s="9" t="str">
        <f t="shared" si="10"/>
        <v>--</v>
      </c>
      <c r="M12" s="110"/>
    </row>
    <row r="13" spans="1:13" x14ac:dyDescent="0.25">
      <c r="A13" s="16" t="s">
        <v>92</v>
      </c>
      <c r="B13" s="111">
        <v>3</v>
      </c>
      <c r="C13" s="9">
        <f t="shared" si="6"/>
        <v>0.1</v>
      </c>
      <c r="D13" s="111">
        <v>4</v>
      </c>
      <c r="E13" s="9">
        <f t="shared" si="11"/>
        <v>0.14814814814814814</v>
      </c>
      <c r="F13" s="111">
        <v>3</v>
      </c>
      <c r="G13" s="9">
        <f t="shared" si="7"/>
        <v>5.4545454545454543E-2</v>
      </c>
      <c r="H13" s="111">
        <v>1</v>
      </c>
      <c r="I13" s="9">
        <f t="shared" si="8"/>
        <v>1.6949152542372881E-2</v>
      </c>
      <c r="J13" s="111">
        <v>14</v>
      </c>
      <c r="K13" s="9">
        <f t="shared" si="9"/>
        <v>0.125</v>
      </c>
      <c r="L13" s="9">
        <f t="shared" si="10"/>
        <v>3.6666666666666665</v>
      </c>
      <c r="M13" s="110"/>
    </row>
    <row r="14" spans="1:13" x14ac:dyDescent="0.25">
      <c r="A14" s="16" t="s">
        <v>18</v>
      </c>
      <c r="B14" s="111">
        <v>2</v>
      </c>
      <c r="C14" s="9">
        <f t="shared" si="6"/>
        <v>6.6666666666666666E-2</v>
      </c>
      <c r="D14" s="111">
        <v>0</v>
      </c>
      <c r="E14" s="9">
        <f t="shared" si="11"/>
        <v>0</v>
      </c>
      <c r="F14" s="111">
        <v>0</v>
      </c>
      <c r="G14" s="9">
        <f t="shared" si="7"/>
        <v>0</v>
      </c>
      <c r="H14" s="111">
        <v>0</v>
      </c>
      <c r="I14" s="9">
        <f t="shared" si="8"/>
        <v>0</v>
      </c>
      <c r="J14" s="111">
        <v>0</v>
      </c>
      <c r="K14" s="9">
        <f t="shared" si="9"/>
        <v>0</v>
      </c>
      <c r="L14" s="9">
        <f t="shared" si="10"/>
        <v>-1</v>
      </c>
      <c r="M14" s="110"/>
    </row>
    <row r="15" spans="1:13" x14ac:dyDescent="0.25">
      <c r="A15" s="16" t="s">
        <v>19</v>
      </c>
      <c r="B15" s="111">
        <v>15</v>
      </c>
      <c r="C15" s="9">
        <f t="shared" si="6"/>
        <v>0.5</v>
      </c>
      <c r="D15" s="111">
        <v>17</v>
      </c>
      <c r="E15" s="9">
        <f t="shared" si="11"/>
        <v>0.62962962962962965</v>
      </c>
      <c r="F15" s="111">
        <v>44</v>
      </c>
      <c r="G15" s="9">
        <f t="shared" si="7"/>
        <v>0.8</v>
      </c>
      <c r="H15" s="111">
        <v>50</v>
      </c>
      <c r="I15" s="9">
        <f t="shared" si="8"/>
        <v>0.84745762711864403</v>
      </c>
      <c r="J15" s="111">
        <v>84</v>
      </c>
      <c r="K15" s="9">
        <f t="shared" si="9"/>
        <v>0.75</v>
      </c>
      <c r="L15" s="9">
        <f t="shared" si="10"/>
        <v>4.5999999999999996</v>
      </c>
      <c r="M15" s="110"/>
    </row>
    <row r="16" spans="1:13" x14ac:dyDescent="0.25">
      <c r="A16" s="16" t="s">
        <v>20</v>
      </c>
      <c r="B16" s="111">
        <v>7</v>
      </c>
      <c r="C16" s="9">
        <f t="shared" si="6"/>
        <v>0.23333333333333334</v>
      </c>
      <c r="D16" s="111">
        <v>0</v>
      </c>
      <c r="E16" s="9">
        <f t="shared" si="11"/>
        <v>0</v>
      </c>
      <c r="F16" s="111">
        <v>3</v>
      </c>
      <c r="G16" s="9">
        <f t="shared" si="7"/>
        <v>5.4545454545454543E-2</v>
      </c>
      <c r="H16" s="111">
        <v>4</v>
      </c>
      <c r="I16" s="9">
        <f t="shared" si="8"/>
        <v>6.7796610169491525E-2</v>
      </c>
      <c r="J16" s="111">
        <v>8</v>
      </c>
      <c r="K16" s="9">
        <f t="shared" si="9"/>
        <v>7.1428571428571425E-2</v>
      </c>
      <c r="L16" s="9">
        <f t="shared" si="10"/>
        <v>0.14285714285714285</v>
      </c>
      <c r="M16" s="110"/>
    </row>
    <row r="17" spans="1:13" x14ac:dyDescent="0.25">
      <c r="A17" s="16" t="s">
        <v>21</v>
      </c>
      <c r="B17" s="111">
        <v>0</v>
      </c>
      <c r="C17" s="9">
        <f t="shared" si="6"/>
        <v>0</v>
      </c>
      <c r="D17" s="111">
        <v>2</v>
      </c>
      <c r="E17" s="9">
        <f t="shared" si="11"/>
        <v>7.407407407407407E-2</v>
      </c>
      <c r="F17" s="111">
        <v>2</v>
      </c>
      <c r="G17" s="9">
        <f t="shared" si="7"/>
        <v>3.6363636363636362E-2</v>
      </c>
      <c r="H17" s="111">
        <v>2</v>
      </c>
      <c r="I17" s="9">
        <f t="shared" si="8"/>
        <v>3.3898305084745763E-2</v>
      </c>
      <c r="J17" s="111">
        <v>0</v>
      </c>
      <c r="K17" s="9">
        <f t="shared" si="9"/>
        <v>0</v>
      </c>
      <c r="L17" s="9" t="str">
        <f t="shared" si="10"/>
        <v>--</v>
      </c>
      <c r="M17" s="110"/>
    </row>
    <row r="18" spans="1:13" x14ac:dyDescent="0.25">
      <c r="A18" s="100" t="s">
        <v>30</v>
      </c>
      <c r="B18" s="17">
        <f t="shared" ref="B18:K18" si="12">IFERROR(SUM(B9:B17), "--")</f>
        <v>30</v>
      </c>
      <c r="C18" s="18">
        <f t="shared" si="12"/>
        <v>1</v>
      </c>
      <c r="D18" s="17">
        <f t="shared" si="12"/>
        <v>27</v>
      </c>
      <c r="E18" s="18">
        <f t="shared" si="12"/>
        <v>1</v>
      </c>
      <c r="F18" s="17">
        <f t="shared" si="12"/>
        <v>55</v>
      </c>
      <c r="G18" s="18">
        <f t="shared" si="12"/>
        <v>1</v>
      </c>
      <c r="H18" s="17">
        <f t="shared" si="12"/>
        <v>59</v>
      </c>
      <c r="I18" s="18">
        <f t="shared" si="12"/>
        <v>1</v>
      </c>
      <c r="J18" s="17">
        <f t="shared" si="12"/>
        <v>112</v>
      </c>
      <c r="K18" s="18">
        <f t="shared" si="12"/>
        <v>1</v>
      </c>
      <c r="L18" s="18">
        <f>IFERROR((J18-B18)/B18, "--")</f>
        <v>2.7333333333333334</v>
      </c>
      <c r="M18" s="110"/>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1">
        <v>2</v>
      </c>
      <c r="C20" s="9">
        <f>IFERROR(B20/B$24, "--")</f>
        <v>6.6666666666666666E-2</v>
      </c>
      <c r="D20" s="111">
        <v>0</v>
      </c>
      <c r="E20" s="9">
        <f t="shared" ref="E20:E23" si="13">IFERROR(D20/D$24, "--")</f>
        <v>0</v>
      </c>
      <c r="F20" s="111">
        <v>3</v>
      </c>
      <c r="G20" s="9">
        <f t="shared" ref="G20:G23" si="14">IFERROR(F20/F$24, "--")</f>
        <v>5.4545454545454543E-2</v>
      </c>
      <c r="H20" s="111">
        <v>2</v>
      </c>
      <c r="I20" s="9">
        <f t="shared" ref="I20:I23" si="15">IFERROR(H20/H$24, "--")</f>
        <v>3.3898305084745763E-2</v>
      </c>
      <c r="J20" s="111">
        <v>10</v>
      </c>
      <c r="K20" s="9">
        <f t="shared" ref="K20:K23" si="16">IFERROR(J20/J$24, "--")</f>
        <v>8.9285714285714288E-2</v>
      </c>
      <c r="L20" s="9">
        <f t="shared" ref="L20:L24" si="17">IFERROR((J20-B20)/B20, "--")</f>
        <v>4</v>
      </c>
      <c r="M20" s="110"/>
    </row>
    <row r="21" spans="1:13" x14ac:dyDescent="0.25">
      <c r="A21" s="16" t="s">
        <v>7</v>
      </c>
      <c r="B21" s="111">
        <v>4</v>
      </c>
      <c r="C21" s="9">
        <f t="shared" ref="C21:C23" si="18">IFERROR(B21/B$24, "--")</f>
        <v>0.13333333333333333</v>
      </c>
      <c r="D21" s="111">
        <v>4</v>
      </c>
      <c r="E21" s="9">
        <f t="shared" si="13"/>
        <v>0.14814814814814814</v>
      </c>
      <c r="F21" s="111">
        <v>18</v>
      </c>
      <c r="G21" s="9">
        <f t="shared" si="14"/>
        <v>0.32727272727272727</v>
      </c>
      <c r="H21" s="111">
        <v>8</v>
      </c>
      <c r="I21" s="9">
        <f t="shared" si="15"/>
        <v>0.13559322033898305</v>
      </c>
      <c r="J21" s="111">
        <v>23</v>
      </c>
      <c r="K21" s="9">
        <f t="shared" si="16"/>
        <v>0.20535714285714285</v>
      </c>
      <c r="L21" s="9">
        <f t="shared" si="17"/>
        <v>4.75</v>
      </c>
      <c r="M21" s="110"/>
    </row>
    <row r="22" spans="1:13" x14ac:dyDescent="0.25">
      <c r="A22" s="16" t="s">
        <v>8</v>
      </c>
      <c r="B22" s="111">
        <v>12</v>
      </c>
      <c r="C22" s="9">
        <f t="shared" si="18"/>
        <v>0.4</v>
      </c>
      <c r="D22" s="111">
        <v>10</v>
      </c>
      <c r="E22" s="9">
        <f t="shared" si="13"/>
        <v>0.37037037037037035</v>
      </c>
      <c r="F22" s="111">
        <v>15</v>
      </c>
      <c r="G22" s="9">
        <f t="shared" si="14"/>
        <v>0.27272727272727271</v>
      </c>
      <c r="H22" s="111">
        <v>22</v>
      </c>
      <c r="I22" s="9">
        <f t="shared" si="15"/>
        <v>0.3728813559322034</v>
      </c>
      <c r="J22" s="111">
        <v>44</v>
      </c>
      <c r="K22" s="9">
        <f t="shared" si="16"/>
        <v>0.39285714285714285</v>
      </c>
      <c r="L22" s="9">
        <f t="shared" si="17"/>
        <v>2.6666666666666665</v>
      </c>
      <c r="M22" s="110"/>
    </row>
    <row r="23" spans="1:13" x14ac:dyDescent="0.25">
      <c r="A23" s="16" t="s">
        <v>9</v>
      </c>
      <c r="B23" s="111">
        <v>12</v>
      </c>
      <c r="C23" s="9">
        <f t="shared" si="18"/>
        <v>0.4</v>
      </c>
      <c r="D23" s="111">
        <v>13</v>
      </c>
      <c r="E23" s="9">
        <f t="shared" si="13"/>
        <v>0.48148148148148145</v>
      </c>
      <c r="F23" s="111">
        <v>19</v>
      </c>
      <c r="G23" s="9">
        <f t="shared" si="14"/>
        <v>0.34545454545454546</v>
      </c>
      <c r="H23" s="111">
        <v>27</v>
      </c>
      <c r="I23" s="9">
        <f t="shared" si="15"/>
        <v>0.4576271186440678</v>
      </c>
      <c r="J23" s="111">
        <v>35</v>
      </c>
      <c r="K23" s="9">
        <f t="shared" si="16"/>
        <v>0.3125</v>
      </c>
      <c r="L23" s="9">
        <f t="shared" si="17"/>
        <v>1.9166666666666667</v>
      </c>
      <c r="M23" s="110"/>
    </row>
    <row r="24" spans="1:13" x14ac:dyDescent="0.25">
      <c r="A24" s="100" t="s">
        <v>30</v>
      </c>
      <c r="B24" s="17">
        <f t="shared" ref="B24:K24" si="19">IFERROR(SUM(B20:B23), "--")</f>
        <v>30</v>
      </c>
      <c r="C24" s="18">
        <f t="shared" si="19"/>
        <v>1</v>
      </c>
      <c r="D24" s="17">
        <f t="shared" si="19"/>
        <v>27</v>
      </c>
      <c r="E24" s="18">
        <f t="shared" si="19"/>
        <v>1</v>
      </c>
      <c r="F24" s="17">
        <f t="shared" si="19"/>
        <v>55</v>
      </c>
      <c r="G24" s="18">
        <f t="shared" si="19"/>
        <v>1</v>
      </c>
      <c r="H24" s="17">
        <f t="shared" si="19"/>
        <v>59</v>
      </c>
      <c r="I24" s="18">
        <f t="shared" si="19"/>
        <v>1</v>
      </c>
      <c r="J24" s="17">
        <f t="shared" si="19"/>
        <v>112</v>
      </c>
      <c r="K24" s="18">
        <f t="shared" si="19"/>
        <v>1</v>
      </c>
      <c r="L24" s="18">
        <f t="shared" si="17"/>
        <v>2.7333333333333334</v>
      </c>
      <c r="M24" s="110"/>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9</v>
      </c>
      <c r="C26" s="9">
        <f>IFERROR(B26/B$31, "--")</f>
        <v>0.3</v>
      </c>
      <c r="D26" s="7">
        <v>11</v>
      </c>
      <c r="E26" s="9">
        <f t="shared" ref="E26:E30" si="20">IFERROR(D26/D$31, "--")</f>
        <v>0.40740740740740738</v>
      </c>
      <c r="F26" s="7">
        <v>28</v>
      </c>
      <c r="G26" s="9">
        <f t="shared" ref="G26:G30" si="21">IFERROR(F26/F$31, "--")</f>
        <v>0.50909090909090904</v>
      </c>
      <c r="H26" s="7">
        <v>25</v>
      </c>
      <c r="I26" s="9">
        <f t="shared" ref="I26:I30" si="22">IFERROR(H26/H$31, "--")</f>
        <v>0.42372881355932202</v>
      </c>
      <c r="J26" s="7">
        <v>42</v>
      </c>
      <c r="K26" s="9">
        <f t="shared" ref="K26:K30" si="23">IFERROR(J26/J$31, "--")</f>
        <v>0.375</v>
      </c>
      <c r="L26" s="9">
        <f t="shared" ref="L26:L31" si="24">IFERROR((J26-B26)/B26, "--")</f>
        <v>3.6666666666666665</v>
      </c>
      <c r="M26" s="110"/>
    </row>
    <row r="27" spans="1:13" x14ac:dyDescent="0.25">
      <c r="A27" s="16" t="s">
        <v>24</v>
      </c>
      <c r="B27" s="7">
        <v>2</v>
      </c>
      <c r="C27" s="9">
        <f t="shared" ref="C27:C30" si="25">IFERROR(B27/B$31, "--")</f>
        <v>6.6666666666666666E-2</v>
      </c>
      <c r="D27" s="7">
        <v>2</v>
      </c>
      <c r="E27" s="9">
        <f t="shared" si="20"/>
        <v>7.407407407407407E-2</v>
      </c>
      <c r="F27" s="7">
        <v>5</v>
      </c>
      <c r="G27" s="9">
        <f t="shared" si="21"/>
        <v>9.0909090909090912E-2</v>
      </c>
      <c r="H27" s="7">
        <v>2</v>
      </c>
      <c r="I27" s="9">
        <f t="shared" si="22"/>
        <v>3.3898305084745763E-2</v>
      </c>
      <c r="J27" s="7">
        <v>6</v>
      </c>
      <c r="K27" s="9">
        <f t="shared" si="23"/>
        <v>5.3571428571428568E-2</v>
      </c>
      <c r="L27" s="9">
        <f t="shared" si="24"/>
        <v>2</v>
      </c>
      <c r="M27" s="110"/>
    </row>
    <row r="28" spans="1:13" x14ac:dyDescent="0.25">
      <c r="A28" s="16" t="s">
        <v>25</v>
      </c>
      <c r="B28" s="7">
        <v>16</v>
      </c>
      <c r="C28" s="9">
        <f t="shared" si="25"/>
        <v>0.53333333333333333</v>
      </c>
      <c r="D28" s="7">
        <v>13</v>
      </c>
      <c r="E28" s="9">
        <f t="shared" si="20"/>
        <v>0.48148148148148145</v>
      </c>
      <c r="F28" s="7">
        <v>16</v>
      </c>
      <c r="G28" s="9">
        <f t="shared" si="21"/>
        <v>0.29090909090909089</v>
      </c>
      <c r="H28" s="7">
        <v>29</v>
      </c>
      <c r="I28" s="9">
        <f t="shared" si="22"/>
        <v>0.49152542372881358</v>
      </c>
      <c r="J28" s="7">
        <v>55</v>
      </c>
      <c r="K28" s="9">
        <f t="shared" si="23"/>
        <v>0.49107142857142855</v>
      </c>
      <c r="L28" s="9">
        <f t="shared" si="24"/>
        <v>2.4375</v>
      </c>
      <c r="M28" s="110"/>
    </row>
    <row r="29" spans="1:13" x14ac:dyDescent="0.25">
      <c r="A29" s="16" t="s">
        <v>26</v>
      </c>
      <c r="B29" s="7">
        <v>1</v>
      </c>
      <c r="C29" s="9">
        <f t="shared" si="25"/>
        <v>3.3333333333333333E-2</v>
      </c>
      <c r="D29" s="7">
        <v>1</v>
      </c>
      <c r="E29" s="9">
        <f t="shared" si="20"/>
        <v>3.7037037037037035E-2</v>
      </c>
      <c r="F29" s="7">
        <v>5</v>
      </c>
      <c r="G29" s="9">
        <f t="shared" si="21"/>
        <v>9.0909090909090912E-2</v>
      </c>
      <c r="H29" s="7">
        <v>1</v>
      </c>
      <c r="I29" s="9">
        <f t="shared" si="22"/>
        <v>1.6949152542372881E-2</v>
      </c>
      <c r="J29" s="7">
        <v>3</v>
      </c>
      <c r="K29" s="9">
        <f t="shared" si="23"/>
        <v>2.6785714285714284E-2</v>
      </c>
      <c r="L29" s="9">
        <f t="shared" si="24"/>
        <v>2</v>
      </c>
      <c r="M29" s="110"/>
    </row>
    <row r="30" spans="1:13" x14ac:dyDescent="0.25">
      <c r="A30" s="16" t="s">
        <v>27</v>
      </c>
      <c r="B30" s="7">
        <v>2</v>
      </c>
      <c r="C30" s="9">
        <f t="shared" si="25"/>
        <v>6.6666666666666666E-2</v>
      </c>
      <c r="D30" s="7">
        <v>0</v>
      </c>
      <c r="E30" s="9">
        <f t="shared" si="20"/>
        <v>0</v>
      </c>
      <c r="F30" s="7">
        <v>1</v>
      </c>
      <c r="G30" s="9">
        <f t="shared" si="21"/>
        <v>1.8181818181818181E-2</v>
      </c>
      <c r="H30" s="7">
        <v>2</v>
      </c>
      <c r="I30" s="9">
        <f t="shared" si="22"/>
        <v>3.3898305084745763E-2</v>
      </c>
      <c r="J30" s="7">
        <v>6</v>
      </c>
      <c r="K30" s="9">
        <f t="shared" si="23"/>
        <v>5.3571428571428568E-2</v>
      </c>
      <c r="L30" s="9">
        <f t="shared" si="24"/>
        <v>2</v>
      </c>
      <c r="M30" s="110"/>
    </row>
    <row r="31" spans="1:13" x14ac:dyDescent="0.25">
      <c r="A31" s="100" t="s">
        <v>30</v>
      </c>
      <c r="B31" s="17">
        <f t="shared" ref="B31:K31" si="26">IFERROR(SUM(B26:B30), "--")</f>
        <v>30</v>
      </c>
      <c r="C31" s="18">
        <f t="shared" si="26"/>
        <v>0.99999999999999989</v>
      </c>
      <c r="D31" s="17">
        <f t="shared" si="26"/>
        <v>27</v>
      </c>
      <c r="E31" s="18">
        <f t="shared" si="26"/>
        <v>1</v>
      </c>
      <c r="F31" s="17">
        <f t="shared" si="26"/>
        <v>55</v>
      </c>
      <c r="G31" s="18">
        <f t="shared" si="26"/>
        <v>1</v>
      </c>
      <c r="H31" s="17">
        <f t="shared" si="26"/>
        <v>59</v>
      </c>
      <c r="I31" s="18">
        <f t="shared" si="26"/>
        <v>1</v>
      </c>
      <c r="J31" s="17">
        <f t="shared" si="26"/>
        <v>112</v>
      </c>
      <c r="K31" s="18">
        <f t="shared" si="26"/>
        <v>1</v>
      </c>
      <c r="L31" s="18">
        <f t="shared" si="24"/>
        <v>2.7333333333333334</v>
      </c>
      <c r="M31" s="110"/>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1">
        <v>11</v>
      </c>
      <c r="C33" s="9">
        <f>IFERROR(B33/B$35, "--")</f>
        <v>0.36666666666666664</v>
      </c>
      <c r="D33" s="111">
        <v>10</v>
      </c>
      <c r="E33" s="9">
        <f>IFERROR(D33/D$35, "--")</f>
        <v>0.37037037037037035</v>
      </c>
      <c r="F33" s="111">
        <v>22</v>
      </c>
      <c r="G33" s="9">
        <f>IFERROR(F33/F$35, "--")</f>
        <v>0.4</v>
      </c>
      <c r="H33" s="111">
        <v>17</v>
      </c>
      <c r="I33" s="9">
        <f>IFERROR(H33/H$35, "--")</f>
        <v>0.28813559322033899</v>
      </c>
      <c r="J33" s="111">
        <v>31</v>
      </c>
      <c r="K33" s="9">
        <f>IFERROR(J33/J$35, "--")</f>
        <v>0.2767857142857143</v>
      </c>
      <c r="L33" s="9">
        <f t="shared" ref="L33:L35" si="27">IFERROR((J33-B33)/B33, "--")</f>
        <v>1.8181818181818181</v>
      </c>
      <c r="M33" s="110"/>
    </row>
    <row r="34" spans="1:14" x14ac:dyDescent="0.25">
      <c r="A34" s="16" t="s">
        <v>29</v>
      </c>
      <c r="B34" s="111">
        <v>19</v>
      </c>
      <c r="C34" s="9">
        <f>IFERROR(B34/B$35, "--")</f>
        <v>0.6333333333333333</v>
      </c>
      <c r="D34" s="111">
        <v>17</v>
      </c>
      <c r="E34" s="9">
        <f>IFERROR(D34/D$35, "--")</f>
        <v>0.62962962962962965</v>
      </c>
      <c r="F34" s="111">
        <v>33</v>
      </c>
      <c r="G34" s="9">
        <f>IFERROR(F34/F$35, "--")</f>
        <v>0.6</v>
      </c>
      <c r="H34" s="111">
        <v>42</v>
      </c>
      <c r="I34" s="9">
        <f>IFERROR(H34/H$35, "--")</f>
        <v>0.71186440677966101</v>
      </c>
      <c r="J34" s="111">
        <v>81</v>
      </c>
      <c r="K34" s="9">
        <f>IFERROR(J34/J$35, "--")</f>
        <v>0.7232142857142857</v>
      </c>
      <c r="L34" s="9">
        <f t="shared" si="27"/>
        <v>3.263157894736842</v>
      </c>
      <c r="M34" s="110"/>
    </row>
    <row r="35" spans="1:14" x14ac:dyDescent="0.25">
      <c r="A35" s="100" t="s">
        <v>30</v>
      </c>
      <c r="B35" s="17">
        <f t="shared" ref="B35:K35" si="28">IFERROR(SUM(B33:B34), "--")</f>
        <v>30</v>
      </c>
      <c r="C35" s="18">
        <f t="shared" si="28"/>
        <v>1</v>
      </c>
      <c r="D35" s="17">
        <f t="shared" si="28"/>
        <v>27</v>
      </c>
      <c r="E35" s="18">
        <f t="shared" si="28"/>
        <v>1</v>
      </c>
      <c r="F35" s="17">
        <f t="shared" si="28"/>
        <v>55</v>
      </c>
      <c r="G35" s="18">
        <f t="shared" si="28"/>
        <v>1</v>
      </c>
      <c r="H35" s="17">
        <f t="shared" si="28"/>
        <v>59</v>
      </c>
      <c r="I35" s="18">
        <f t="shared" si="28"/>
        <v>1</v>
      </c>
      <c r="J35" s="17">
        <f t="shared" si="28"/>
        <v>112</v>
      </c>
      <c r="K35" s="18">
        <f t="shared" si="28"/>
        <v>1</v>
      </c>
      <c r="L35" s="18">
        <f t="shared" si="27"/>
        <v>2.7333333333333334</v>
      </c>
      <c r="M35" s="110"/>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3" t="s">
        <v>44</v>
      </c>
      <c r="B2" s="65" t="s">
        <v>4</v>
      </c>
      <c r="C2" s="64" t="s">
        <v>51</v>
      </c>
      <c r="D2" s="64" t="s">
        <v>52</v>
      </c>
      <c r="E2" s="64" t="s">
        <v>49</v>
      </c>
      <c r="F2" s="64" t="s">
        <v>53</v>
      </c>
      <c r="G2" s="64" t="s">
        <v>3</v>
      </c>
      <c r="H2" s="64" t="s">
        <v>50</v>
      </c>
    </row>
    <row r="3" spans="1:8" ht="15" customHeight="1" x14ac:dyDescent="0.25">
      <c r="A3" s="144" t="s">
        <v>98</v>
      </c>
      <c r="B3" s="7" t="s">
        <v>0</v>
      </c>
      <c r="C3" s="4">
        <v>30</v>
      </c>
      <c r="D3" s="4">
        <v>30</v>
      </c>
      <c r="E3" s="15">
        <v>1</v>
      </c>
      <c r="F3" s="4">
        <v>29</v>
      </c>
      <c r="G3" s="15">
        <v>0.96666666666666667</v>
      </c>
      <c r="H3" s="14" t="s">
        <v>32</v>
      </c>
    </row>
    <row r="4" spans="1:8" ht="15" customHeight="1" x14ac:dyDescent="0.25">
      <c r="A4" s="145"/>
      <c r="B4" s="7" t="s">
        <v>1</v>
      </c>
      <c r="C4" s="4">
        <v>27</v>
      </c>
      <c r="D4" s="4">
        <v>24</v>
      </c>
      <c r="E4" s="5">
        <v>0.88888888888888884</v>
      </c>
      <c r="F4" s="4">
        <v>23</v>
      </c>
      <c r="G4" s="5">
        <v>0.85185185185185186</v>
      </c>
      <c r="H4" s="6" t="s">
        <v>32</v>
      </c>
    </row>
    <row r="5" spans="1:8" ht="15" customHeight="1" x14ac:dyDescent="0.25">
      <c r="A5" s="145"/>
      <c r="B5" s="7" t="s">
        <v>2</v>
      </c>
      <c r="C5" s="4">
        <v>55</v>
      </c>
      <c r="D5" s="4">
        <v>53</v>
      </c>
      <c r="E5" s="5">
        <v>0.96363636363636362</v>
      </c>
      <c r="F5" s="4">
        <v>52</v>
      </c>
      <c r="G5" s="5">
        <v>0.94545454545454544</v>
      </c>
      <c r="H5" s="6" t="s">
        <v>32</v>
      </c>
    </row>
    <row r="6" spans="1:8" ht="15" customHeight="1" x14ac:dyDescent="0.25">
      <c r="A6" s="145"/>
      <c r="B6" s="7" t="s">
        <v>48</v>
      </c>
      <c r="C6" s="4">
        <v>59</v>
      </c>
      <c r="D6" s="4">
        <v>57</v>
      </c>
      <c r="E6" s="5">
        <v>0.96610169491525422</v>
      </c>
      <c r="F6" s="4">
        <v>53</v>
      </c>
      <c r="G6" s="5">
        <v>0.89830508474576276</v>
      </c>
      <c r="H6" s="6" t="s">
        <v>32</v>
      </c>
    </row>
    <row r="7" spans="1:8" ht="15" customHeight="1" x14ac:dyDescent="0.25">
      <c r="A7" s="145"/>
      <c r="B7" s="7" t="s">
        <v>47</v>
      </c>
      <c r="C7" s="4">
        <v>112</v>
      </c>
      <c r="D7" s="4">
        <v>107</v>
      </c>
      <c r="E7" s="5">
        <v>0.9553571428571429</v>
      </c>
      <c r="F7" s="4">
        <v>102</v>
      </c>
      <c r="G7" s="5">
        <v>0.9107142857142857</v>
      </c>
      <c r="H7" s="6" t="s">
        <v>32</v>
      </c>
    </row>
    <row r="8" spans="1:8" ht="15" customHeight="1" x14ac:dyDescent="0.25">
      <c r="A8" s="146"/>
      <c r="B8" s="53" t="s">
        <v>30</v>
      </c>
      <c r="C8" s="17">
        <f>IFERROR(SUM(C3:C7), "--")</f>
        <v>283</v>
      </c>
      <c r="D8" s="17">
        <f>IFERROR(SUM(D3:D7), "--")</f>
        <v>271</v>
      </c>
      <c r="E8" s="101">
        <f>IFERROR(D8/C8, "--" )</f>
        <v>0.95759717314487636</v>
      </c>
      <c r="F8" s="17">
        <f>IFERROR(SUM(F3:F7), "--")</f>
        <v>259</v>
      </c>
      <c r="G8" s="101">
        <f>IFERROR(F8/C8, "--" )</f>
        <v>0.9151943462897526</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13</v>
      </c>
      <c r="D11" s="4">
        <v>13</v>
      </c>
      <c r="E11" s="5">
        <v>1</v>
      </c>
      <c r="F11" s="4">
        <v>13</v>
      </c>
      <c r="G11" s="5">
        <v>1</v>
      </c>
      <c r="H11" s="6">
        <v>3.4499999999999997</v>
      </c>
    </row>
    <row r="12" spans="1:8" x14ac:dyDescent="0.25">
      <c r="A12" s="151"/>
      <c r="B12" s="7" t="s">
        <v>1</v>
      </c>
      <c r="C12" s="4">
        <v>19</v>
      </c>
      <c r="D12" s="4">
        <v>18</v>
      </c>
      <c r="E12" s="5">
        <v>0.94736842105263153</v>
      </c>
      <c r="F12" s="4">
        <v>18</v>
      </c>
      <c r="G12" s="5">
        <v>0.94736842105263153</v>
      </c>
      <c r="H12" s="6">
        <v>3.7500000000000009</v>
      </c>
    </row>
    <row r="13" spans="1:8" x14ac:dyDescent="0.25">
      <c r="A13" s="151"/>
      <c r="B13" s="7" t="s">
        <v>2</v>
      </c>
      <c r="C13" s="4">
        <v>29</v>
      </c>
      <c r="D13" s="4">
        <v>29</v>
      </c>
      <c r="E13" s="5">
        <v>1</v>
      </c>
      <c r="F13" s="4">
        <v>29</v>
      </c>
      <c r="G13" s="5">
        <v>1</v>
      </c>
      <c r="H13" s="6">
        <v>3.6142857142857139</v>
      </c>
    </row>
    <row r="14" spans="1:8" x14ac:dyDescent="0.25">
      <c r="A14" s="151"/>
      <c r="B14" s="7" t="s">
        <v>48</v>
      </c>
      <c r="C14" s="4">
        <v>43</v>
      </c>
      <c r="D14" s="4">
        <v>43</v>
      </c>
      <c r="E14" s="5">
        <v>1</v>
      </c>
      <c r="F14" s="4">
        <v>39</v>
      </c>
      <c r="G14" s="5">
        <v>0.90697674418604646</v>
      </c>
      <c r="H14" s="6">
        <v>3.6263157894736846</v>
      </c>
    </row>
    <row r="15" spans="1:8" x14ac:dyDescent="0.25">
      <c r="A15" s="151"/>
      <c r="B15" s="7" t="s">
        <v>47</v>
      </c>
      <c r="C15" s="4">
        <v>66</v>
      </c>
      <c r="D15" s="4">
        <v>64</v>
      </c>
      <c r="E15" s="5">
        <v>0.96969696969696972</v>
      </c>
      <c r="F15" s="4">
        <v>61</v>
      </c>
      <c r="G15" s="5">
        <v>0.9242424242424242</v>
      </c>
      <c r="H15" s="6">
        <v>3.5388888888888892</v>
      </c>
    </row>
    <row r="16" spans="1:8" x14ac:dyDescent="0.25">
      <c r="A16" s="152"/>
      <c r="B16" s="53" t="s">
        <v>30</v>
      </c>
      <c r="C16" s="17">
        <f>IFERROR(SUM(C11:C15), "--")</f>
        <v>170</v>
      </c>
      <c r="D16" s="17">
        <f>IFERROR(SUM(D11:D15), "--")</f>
        <v>167</v>
      </c>
      <c r="E16" s="101">
        <f>IFERROR(D16/C16, "--" )</f>
        <v>0.98235294117647054</v>
      </c>
      <c r="F16" s="17">
        <f>IFERROR(SUM(F11:F15), "--")</f>
        <v>160</v>
      </c>
      <c r="G16" s="101">
        <f>IFERROR(F16/C16, "--" )</f>
        <v>0.94117647058823528</v>
      </c>
      <c r="H16" s="102" t="s">
        <v>32</v>
      </c>
    </row>
    <row r="17" spans="1:8" x14ac:dyDescent="0.25">
      <c r="A17" s="147" t="s">
        <v>12</v>
      </c>
      <c r="B17" s="86" t="s">
        <v>0</v>
      </c>
      <c r="C17" s="87">
        <v>17</v>
      </c>
      <c r="D17" s="87">
        <v>17</v>
      </c>
      <c r="E17" s="89">
        <v>1</v>
      </c>
      <c r="F17" s="87">
        <v>16</v>
      </c>
      <c r="G17" s="89">
        <v>0.94117647058823528</v>
      </c>
      <c r="H17" s="88">
        <v>3.1928571428571431</v>
      </c>
    </row>
    <row r="18" spans="1:8" x14ac:dyDescent="0.25">
      <c r="A18" s="148"/>
      <c r="B18" s="86" t="s">
        <v>1</v>
      </c>
      <c r="C18" s="87">
        <v>8</v>
      </c>
      <c r="D18" s="87">
        <v>6</v>
      </c>
      <c r="E18" s="89">
        <v>0.75</v>
      </c>
      <c r="F18" s="87">
        <v>5</v>
      </c>
      <c r="G18" s="89">
        <v>0.625</v>
      </c>
      <c r="H18" s="88">
        <v>2.48</v>
      </c>
    </row>
    <row r="19" spans="1:8" x14ac:dyDescent="0.25">
      <c r="A19" s="148"/>
      <c r="B19" s="86" t="s">
        <v>2</v>
      </c>
      <c r="C19" s="87">
        <v>26</v>
      </c>
      <c r="D19" s="87">
        <v>24</v>
      </c>
      <c r="E19" s="89">
        <v>0.92307692307692313</v>
      </c>
      <c r="F19" s="87">
        <v>23</v>
      </c>
      <c r="G19" s="89">
        <v>0.88461538461538458</v>
      </c>
      <c r="H19" s="88">
        <v>3.1041666666666665</v>
      </c>
    </row>
    <row r="20" spans="1:8" x14ac:dyDescent="0.25">
      <c r="A20" s="148"/>
      <c r="B20" s="86" t="s">
        <v>48</v>
      </c>
      <c r="C20" s="87">
        <v>16</v>
      </c>
      <c r="D20" s="87">
        <v>14</v>
      </c>
      <c r="E20" s="89">
        <v>0.875</v>
      </c>
      <c r="F20" s="87">
        <v>14</v>
      </c>
      <c r="G20" s="89">
        <v>0.875</v>
      </c>
      <c r="H20" s="88">
        <v>3.4769230769230766</v>
      </c>
    </row>
    <row r="21" spans="1:8" x14ac:dyDescent="0.25">
      <c r="A21" s="148"/>
      <c r="B21" s="86" t="s">
        <v>47</v>
      </c>
      <c r="C21" s="87">
        <v>45</v>
      </c>
      <c r="D21" s="87">
        <v>42</v>
      </c>
      <c r="E21" s="89">
        <v>0.93333333333333335</v>
      </c>
      <c r="F21" s="87">
        <v>40</v>
      </c>
      <c r="G21" s="89">
        <v>0.88888888888888884</v>
      </c>
      <c r="H21" s="88">
        <v>3.2325000000000004</v>
      </c>
    </row>
    <row r="22" spans="1:8" x14ac:dyDescent="0.25">
      <c r="A22" s="149"/>
      <c r="B22" s="94" t="s">
        <v>30</v>
      </c>
      <c r="C22" s="106">
        <f>IFERROR(SUM(C17:C21), "--")</f>
        <v>112</v>
      </c>
      <c r="D22" s="106">
        <f>IFERROR(SUM(D17:D21), "--")</f>
        <v>103</v>
      </c>
      <c r="E22" s="108">
        <f>IFERROR(D22/C22, "--" )</f>
        <v>0.9196428571428571</v>
      </c>
      <c r="F22" s="106">
        <f>IFERROR(SUM(F17:F21), "--")</f>
        <v>98</v>
      </c>
      <c r="G22" s="108">
        <f>IFERROR(F22/C22, "--" )</f>
        <v>0.875</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3" t="s">
        <v>61</v>
      </c>
      <c r="B24" s="7" t="s">
        <v>0</v>
      </c>
      <c r="C24" s="4">
        <v>1</v>
      </c>
      <c r="D24" s="4">
        <v>1</v>
      </c>
      <c r="E24" s="5">
        <v>1</v>
      </c>
      <c r="F24" s="4">
        <v>1</v>
      </c>
      <c r="G24" s="5">
        <v>1</v>
      </c>
      <c r="H24" s="6">
        <v>3.3</v>
      </c>
    </row>
    <row r="25" spans="1:8" x14ac:dyDescent="0.25">
      <c r="A25" s="134"/>
      <c r="B25" s="7" t="s">
        <v>1</v>
      </c>
      <c r="C25" s="20" t="s">
        <v>32</v>
      </c>
      <c r="D25" s="20" t="s">
        <v>32</v>
      </c>
      <c r="E25" s="112" t="s">
        <v>32</v>
      </c>
      <c r="F25" s="20" t="s">
        <v>32</v>
      </c>
      <c r="G25" s="112" t="s">
        <v>32</v>
      </c>
      <c r="H25" s="113" t="s">
        <v>32</v>
      </c>
    </row>
    <row r="26" spans="1:8" x14ac:dyDescent="0.25">
      <c r="A26" s="134"/>
      <c r="B26" s="7" t="s">
        <v>2</v>
      </c>
      <c r="C26" s="4">
        <v>1</v>
      </c>
      <c r="D26" s="4">
        <v>1</v>
      </c>
      <c r="E26" s="5">
        <v>1</v>
      </c>
      <c r="F26" s="4">
        <v>1</v>
      </c>
      <c r="G26" s="5">
        <v>1</v>
      </c>
      <c r="H26" s="6">
        <v>2</v>
      </c>
    </row>
    <row r="27" spans="1:8" x14ac:dyDescent="0.25">
      <c r="A27" s="134"/>
      <c r="B27" s="7" t="s">
        <v>48</v>
      </c>
      <c r="C27" s="20" t="s">
        <v>32</v>
      </c>
      <c r="D27" s="20" t="s">
        <v>32</v>
      </c>
      <c r="E27" s="112" t="s">
        <v>32</v>
      </c>
      <c r="F27" s="20" t="s">
        <v>32</v>
      </c>
      <c r="G27" s="112" t="s">
        <v>32</v>
      </c>
      <c r="H27" s="113" t="s">
        <v>32</v>
      </c>
    </row>
    <row r="28" spans="1:8" x14ac:dyDescent="0.25">
      <c r="A28" s="134"/>
      <c r="B28" s="7" t="s">
        <v>47</v>
      </c>
      <c r="C28" s="4">
        <v>1</v>
      </c>
      <c r="D28" s="4">
        <v>1</v>
      </c>
      <c r="E28" s="5">
        <v>1</v>
      </c>
      <c r="F28" s="4">
        <v>0</v>
      </c>
      <c r="G28" s="5">
        <v>0</v>
      </c>
      <c r="H28" s="6">
        <v>0</v>
      </c>
    </row>
    <row r="29" spans="1:8" x14ac:dyDescent="0.25">
      <c r="A29" s="135"/>
      <c r="B29" s="53" t="s">
        <v>30</v>
      </c>
      <c r="C29" s="17">
        <f>IFERROR(SUM(C24:C28), "--")</f>
        <v>3</v>
      </c>
      <c r="D29" s="17">
        <f>IFERROR(SUM(D24:D28), "--")</f>
        <v>3</v>
      </c>
      <c r="E29" s="101">
        <f>IFERROR(D29/C29, "--" )</f>
        <v>1</v>
      </c>
      <c r="F29" s="17">
        <f>IFERROR(SUM(F24:F28), "--")</f>
        <v>2</v>
      </c>
      <c r="G29" s="101">
        <f>IFERROR(F29/C29, "--" )</f>
        <v>0.66666666666666663</v>
      </c>
      <c r="H29" s="102" t="s">
        <v>32</v>
      </c>
    </row>
    <row r="30" spans="1:8" ht="15" customHeight="1" x14ac:dyDescent="0.25">
      <c r="A30" s="130" t="s">
        <v>60</v>
      </c>
      <c r="B30" s="86" t="s">
        <v>0</v>
      </c>
      <c r="C30" s="114" t="s">
        <v>32</v>
      </c>
      <c r="D30" s="114" t="s">
        <v>32</v>
      </c>
      <c r="E30" s="115" t="s">
        <v>32</v>
      </c>
      <c r="F30" s="114" t="s">
        <v>32</v>
      </c>
      <c r="G30" s="115" t="s">
        <v>32</v>
      </c>
      <c r="H30" s="116" t="s">
        <v>32</v>
      </c>
    </row>
    <row r="31" spans="1:8" x14ac:dyDescent="0.25">
      <c r="A31" s="131"/>
      <c r="B31" s="86" t="s">
        <v>1</v>
      </c>
      <c r="C31" s="114" t="s">
        <v>32</v>
      </c>
      <c r="D31" s="114" t="s">
        <v>32</v>
      </c>
      <c r="E31" s="115" t="s">
        <v>32</v>
      </c>
      <c r="F31" s="114" t="s">
        <v>32</v>
      </c>
      <c r="G31" s="115" t="s">
        <v>32</v>
      </c>
      <c r="H31" s="116" t="s">
        <v>32</v>
      </c>
    </row>
    <row r="32" spans="1:8" x14ac:dyDescent="0.25">
      <c r="A32" s="131"/>
      <c r="B32" s="86" t="s">
        <v>2</v>
      </c>
      <c r="C32" s="114" t="s">
        <v>32</v>
      </c>
      <c r="D32" s="114" t="s">
        <v>32</v>
      </c>
      <c r="E32" s="115" t="s">
        <v>32</v>
      </c>
      <c r="F32" s="114" t="s">
        <v>32</v>
      </c>
      <c r="G32" s="115" t="s">
        <v>32</v>
      </c>
      <c r="H32" s="116" t="s">
        <v>32</v>
      </c>
    </row>
    <row r="33" spans="1:8" x14ac:dyDescent="0.25">
      <c r="A33" s="131"/>
      <c r="B33" s="86" t="s">
        <v>48</v>
      </c>
      <c r="C33" s="114" t="s">
        <v>32</v>
      </c>
      <c r="D33" s="114" t="s">
        <v>32</v>
      </c>
      <c r="E33" s="115" t="s">
        <v>32</v>
      </c>
      <c r="F33" s="114" t="s">
        <v>32</v>
      </c>
      <c r="G33" s="115" t="s">
        <v>32</v>
      </c>
      <c r="H33" s="116" t="s">
        <v>32</v>
      </c>
    </row>
    <row r="34" spans="1:8" x14ac:dyDescent="0.25">
      <c r="A34" s="131"/>
      <c r="B34" s="86" t="s">
        <v>47</v>
      </c>
      <c r="C34" s="114" t="s">
        <v>32</v>
      </c>
      <c r="D34" s="114" t="s">
        <v>32</v>
      </c>
      <c r="E34" s="115" t="s">
        <v>32</v>
      </c>
      <c r="F34" s="114" t="s">
        <v>32</v>
      </c>
      <c r="G34" s="115" t="s">
        <v>32</v>
      </c>
      <c r="H34" s="116" t="s">
        <v>32</v>
      </c>
    </row>
    <row r="35" spans="1:8" x14ac:dyDescent="0.25">
      <c r="A35" s="132"/>
      <c r="B35" s="94" t="s">
        <v>30</v>
      </c>
      <c r="C35" s="106">
        <f>IFERROR(SUM(C30:C34), "--")</f>
        <v>0</v>
      </c>
      <c r="D35" s="106">
        <f>IFERROR(SUM(D30:D34), "--")</f>
        <v>0</v>
      </c>
      <c r="E35" s="108" t="str">
        <f>IFERROR(D35/C35, "--" )</f>
        <v>--</v>
      </c>
      <c r="F35" s="106">
        <f>IFERROR(SUM(F30:F34), "--")</f>
        <v>0</v>
      </c>
      <c r="G35" s="108" t="str">
        <f>IFERROR(F35/C35, "--" )</f>
        <v>--</v>
      </c>
      <c r="H35" s="107" t="s">
        <v>32</v>
      </c>
    </row>
    <row r="36" spans="1:8" x14ac:dyDescent="0.25">
      <c r="A36" s="139" t="s">
        <v>16</v>
      </c>
      <c r="B36" s="7" t="s">
        <v>0</v>
      </c>
      <c r="C36" s="4">
        <v>2</v>
      </c>
      <c r="D36" s="4">
        <v>2</v>
      </c>
      <c r="E36" s="5">
        <v>1</v>
      </c>
      <c r="F36" s="4">
        <v>2</v>
      </c>
      <c r="G36" s="5">
        <v>1</v>
      </c>
      <c r="H36" s="6">
        <v>3.35</v>
      </c>
    </row>
    <row r="37" spans="1:8" x14ac:dyDescent="0.25">
      <c r="A37" s="140"/>
      <c r="B37" s="7" t="s">
        <v>1</v>
      </c>
      <c r="C37" s="4">
        <v>4</v>
      </c>
      <c r="D37" s="4">
        <v>4</v>
      </c>
      <c r="E37" s="5">
        <v>1</v>
      </c>
      <c r="F37" s="4">
        <v>4</v>
      </c>
      <c r="G37" s="5">
        <v>1</v>
      </c>
      <c r="H37" s="6">
        <v>3.8000000000000003</v>
      </c>
    </row>
    <row r="38" spans="1:8" x14ac:dyDescent="0.25">
      <c r="A38" s="140"/>
      <c r="B38" s="7" t="s">
        <v>2</v>
      </c>
      <c r="C38" s="25">
        <v>1</v>
      </c>
      <c r="D38" s="25">
        <v>1</v>
      </c>
      <c r="E38" s="5">
        <v>1</v>
      </c>
      <c r="F38" s="25">
        <v>1</v>
      </c>
      <c r="G38" s="5">
        <v>1</v>
      </c>
      <c r="H38" s="22">
        <v>2</v>
      </c>
    </row>
    <row r="39" spans="1:8" x14ac:dyDescent="0.25">
      <c r="A39" s="140"/>
      <c r="B39" s="7" t="s">
        <v>48</v>
      </c>
      <c r="C39" s="4">
        <v>2</v>
      </c>
      <c r="D39" s="4">
        <v>2</v>
      </c>
      <c r="E39" s="5">
        <v>1</v>
      </c>
      <c r="F39" s="4">
        <v>0</v>
      </c>
      <c r="G39" s="5">
        <v>0</v>
      </c>
      <c r="H39" s="6" t="s">
        <v>32</v>
      </c>
    </row>
    <row r="40" spans="1:8" x14ac:dyDescent="0.25">
      <c r="A40" s="140"/>
      <c r="B40" s="7" t="s">
        <v>47</v>
      </c>
      <c r="C40" s="4">
        <v>5</v>
      </c>
      <c r="D40" s="4">
        <v>5</v>
      </c>
      <c r="E40" s="5">
        <v>1</v>
      </c>
      <c r="F40" s="4">
        <v>5</v>
      </c>
      <c r="G40" s="5">
        <v>1</v>
      </c>
      <c r="H40" s="6">
        <v>3.4333333333333331</v>
      </c>
    </row>
    <row r="41" spans="1:8" x14ac:dyDescent="0.25">
      <c r="A41" s="141"/>
      <c r="B41" s="53" t="s">
        <v>30</v>
      </c>
      <c r="C41" s="17">
        <f>IFERROR(SUM(C36:C40), "--")</f>
        <v>14</v>
      </c>
      <c r="D41" s="17">
        <f>IFERROR(SUM(D36:D40), "--")</f>
        <v>14</v>
      </c>
      <c r="E41" s="101">
        <f>IFERROR(D41/C41, "--" )</f>
        <v>1</v>
      </c>
      <c r="F41" s="17">
        <f>IFERROR(SUM(F36:F40), "--")</f>
        <v>12</v>
      </c>
      <c r="G41" s="101">
        <f>IFERROR(F41/C41, "--" )</f>
        <v>0.8571428571428571</v>
      </c>
      <c r="H41" s="102" t="s">
        <v>32</v>
      </c>
    </row>
    <row r="42" spans="1:8" x14ac:dyDescent="0.25">
      <c r="A42" s="136" t="s">
        <v>17</v>
      </c>
      <c r="B42" s="86" t="s">
        <v>0</v>
      </c>
      <c r="C42" s="114" t="s">
        <v>32</v>
      </c>
      <c r="D42" s="114" t="s">
        <v>32</v>
      </c>
      <c r="E42" s="115" t="s">
        <v>32</v>
      </c>
      <c r="F42" s="114" t="s">
        <v>32</v>
      </c>
      <c r="G42" s="115" t="s">
        <v>32</v>
      </c>
      <c r="H42" s="116" t="s">
        <v>32</v>
      </c>
    </row>
    <row r="43" spans="1:8" x14ac:dyDescent="0.25">
      <c r="A43" s="137"/>
      <c r="B43" s="86" t="s">
        <v>1</v>
      </c>
      <c r="C43" s="114" t="s">
        <v>32</v>
      </c>
      <c r="D43" s="114" t="s">
        <v>32</v>
      </c>
      <c r="E43" s="115" t="s">
        <v>32</v>
      </c>
      <c r="F43" s="114" t="s">
        <v>32</v>
      </c>
      <c r="G43" s="115" t="s">
        <v>32</v>
      </c>
      <c r="H43" s="116" t="s">
        <v>32</v>
      </c>
    </row>
    <row r="44" spans="1:8" x14ac:dyDescent="0.25">
      <c r="A44" s="137"/>
      <c r="B44" s="86" t="s">
        <v>2</v>
      </c>
      <c r="C44" s="87">
        <v>1</v>
      </c>
      <c r="D44" s="87">
        <v>1</v>
      </c>
      <c r="E44" s="89">
        <v>1</v>
      </c>
      <c r="F44" s="87">
        <v>1</v>
      </c>
      <c r="G44" s="89">
        <v>1</v>
      </c>
      <c r="H44" s="88">
        <v>2.7</v>
      </c>
    </row>
    <row r="45" spans="1:8" x14ac:dyDescent="0.25">
      <c r="A45" s="137"/>
      <c r="B45" s="86" t="s">
        <v>48</v>
      </c>
      <c r="C45" s="114" t="s">
        <v>32</v>
      </c>
      <c r="D45" s="114" t="s">
        <v>32</v>
      </c>
      <c r="E45" s="115" t="s">
        <v>32</v>
      </c>
      <c r="F45" s="114" t="s">
        <v>32</v>
      </c>
      <c r="G45" s="115" t="s">
        <v>32</v>
      </c>
      <c r="H45" s="116" t="s">
        <v>32</v>
      </c>
    </row>
    <row r="46" spans="1:8" x14ac:dyDescent="0.25">
      <c r="A46" s="137"/>
      <c r="B46" s="86" t="s">
        <v>47</v>
      </c>
      <c r="C46" s="114" t="s">
        <v>32</v>
      </c>
      <c r="D46" s="114" t="s">
        <v>32</v>
      </c>
      <c r="E46" s="115" t="s">
        <v>32</v>
      </c>
      <c r="F46" s="114" t="s">
        <v>32</v>
      </c>
      <c r="G46" s="115" t="s">
        <v>32</v>
      </c>
      <c r="H46" s="116" t="s">
        <v>32</v>
      </c>
    </row>
    <row r="47" spans="1:8" x14ac:dyDescent="0.25">
      <c r="A47" s="138"/>
      <c r="B47" s="94" t="s">
        <v>30</v>
      </c>
      <c r="C47" s="106">
        <f>IFERROR(SUM(C42:C46), "--")</f>
        <v>1</v>
      </c>
      <c r="D47" s="106">
        <f>IFERROR(SUM(D42:D46), "--")</f>
        <v>1</v>
      </c>
      <c r="E47" s="108">
        <f>IFERROR(D47/C47, "--" )</f>
        <v>1</v>
      </c>
      <c r="F47" s="106">
        <f>IFERROR(SUM(F42:F46), "--")</f>
        <v>1</v>
      </c>
      <c r="G47" s="108">
        <f>IFERROR(F47/C47, "--" )</f>
        <v>1</v>
      </c>
      <c r="H47" s="107" t="s">
        <v>32</v>
      </c>
    </row>
    <row r="48" spans="1:8" x14ac:dyDescent="0.25">
      <c r="A48" s="139" t="s">
        <v>92</v>
      </c>
      <c r="B48" s="7" t="s">
        <v>0</v>
      </c>
      <c r="C48" s="4">
        <v>3</v>
      </c>
      <c r="D48" s="4">
        <v>3</v>
      </c>
      <c r="E48" s="5">
        <v>1</v>
      </c>
      <c r="F48" s="4">
        <v>3</v>
      </c>
      <c r="G48" s="5">
        <v>1</v>
      </c>
      <c r="H48" s="6">
        <v>3.1</v>
      </c>
    </row>
    <row r="49" spans="1:8" x14ac:dyDescent="0.25">
      <c r="A49" s="140"/>
      <c r="B49" s="7" t="s">
        <v>1</v>
      </c>
      <c r="C49" s="4">
        <v>4</v>
      </c>
      <c r="D49" s="4">
        <v>4</v>
      </c>
      <c r="E49" s="5">
        <v>1</v>
      </c>
      <c r="F49" s="4">
        <v>4</v>
      </c>
      <c r="G49" s="5">
        <v>1</v>
      </c>
      <c r="H49" s="6">
        <v>3.5666666666666664</v>
      </c>
    </row>
    <row r="50" spans="1:8" x14ac:dyDescent="0.25">
      <c r="A50" s="140"/>
      <c r="B50" s="7" t="s">
        <v>2</v>
      </c>
      <c r="C50" s="4">
        <v>3</v>
      </c>
      <c r="D50" s="4">
        <v>3</v>
      </c>
      <c r="E50" s="5">
        <v>1</v>
      </c>
      <c r="F50" s="4">
        <v>2</v>
      </c>
      <c r="G50" s="5">
        <v>0.66666666666666663</v>
      </c>
      <c r="H50" s="6">
        <v>2.2333333333333334</v>
      </c>
    </row>
    <row r="51" spans="1:8" x14ac:dyDescent="0.25">
      <c r="A51" s="140"/>
      <c r="B51" s="7" t="s">
        <v>48</v>
      </c>
      <c r="C51" s="4">
        <v>1</v>
      </c>
      <c r="D51" s="4">
        <v>1</v>
      </c>
      <c r="E51" s="5">
        <v>1</v>
      </c>
      <c r="F51" s="4">
        <v>0</v>
      </c>
      <c r="G51" s="5">
        <v>0</v>
      </c>
      <c r="H51" s="6">
        <v>1</v>
      </c>
    </row>
    <row r="52" spans="1:8" x14ac:dyDescent="0.25">
      <c r="A52" s="140"/>
      <c r="B52" s="7" t="s">
        <v>47</v>
      </c>
      <c r="C52" s="4">
        <v>14</v>
      </c>
      <c r="D52" s="4">
        <v>11</v>
      </c>
      <c r="E52" s="5">
        <v>0.7857142857142857</v>
      </c>
      <c r="F52" s="4">
        <v>10</v>
      </c>
      <c r="G52" s="5">
        <v>0.7142857142857143</v>
      </c>
      <c r="H52" s="6">
        <v>2.8181818181818183</v>
      </c>
    </row>
    <row r="53" spans="1:8" x14ac:dyDescent="0.25">
      <c r="A53" s="141"/>
      <c r="B53" s="53" t="s">
        <v>30</v>
      </c>
      <c r="C53" s="17">
        <f>IFERROR(SUM(C48:C52), "--")</f>
        <v>25</v>
      </c>
      <c r="D53" s="17">
        <f>IFERROR(SUM(D48:D52), "--")</f>
        <v>22</v>
      </c>
      <c r="E53" s="101">
        <f>IFERROR(D53/C53, "--" )</f>
        <v>0.88</v>
      </c>
      <c r="F53" s="17">
        <f>IFERROR(SUM(F48:F52), "--")</f>
        <v>19</v>
      </c>
      <c r="G53" s="101">
        <f>IFERROR(F53/C53, "--" )</f>
        <v>0.76</v>
      </c>
      <c r="H53" s="102" t="s">
        <v>32</v>
      </c>
    </row>
    <row r="54" spans="1:8" x14ac:dyDescent="0.25">
      <c r="A54" s="136" t="s">
        <v>18</v>
      </c>
      <c r="B54" s="86" t="s">
        <v>0</v>
      </c>
      <c r="C54" s="87">
        <v>2</v>
      </c>
      <c r="D54" s="87">
        <v>2</v>
      </c>
      <c r="E54" s="89">
        <v>1</v>
      </c>
      <c r="F54" s="87">
        <v>2</v>
      </c>
      <c r="G54" s="89">
        <v>1</v>
      </c>
      <c r="H54" s="88">
        <v>3.7</v>
      </c>
    </row>
    <row r="55" spans="1:8" x14ac:dyDescent="0.25">
      <c r="A55" s="137"/>
      <c r="B55" s="86" t="s">
        <v>1</v>
      </c>
      <c r="C55" s="114" t="s">
        <v>32</v>
      </c>
      <c r="D55" s="114" t="s">
        <v>32</v>
      </c>
      <c r="E55" s="115" t="s">
        <v>32</v>
      </c>
      <c r="F55" s="114" t="s">
        <v>32</v>
      </c>
      <c r="G55" s="115" t="s">
        <v>32</v>
      </c>
      <c r="H55" s="116" t="s">
        <v>32</v>
      </c>
    </row>
    <row r="56" spans="1:8" x14ac:dyDescent="0.25">
      <c r="A56" s="137"/>
      <c r="B56" s="86" t="s">
        <v>2</v>
      </c>
      <c r="C56" s="114" t="s">
        <v>32</v>
      </c>
      <c r="D56" s="114" t="s">
        <v>32</v>
      </c>
      <c r="E56" s="115" t="s">
        <v>32</v>
      </c>
      <c r="F56" s="114" t="s">
        <v>32</v>
      </c>
      <c r="G56" s="115" t="s">
        <v>32</v>
      </c>
      <c r="H56" s="116" t="s">
        <v>32</v>
      </c>
    </row>
    <row r="57" spans="1:8" x14ac:dyDescent="0.25">
      <c r="A57" s="137"/>
      <c r="B57" s="86" t="s">
        <v>48</v>
      </c>
      <c r="C57" s="114" t="s">
        <v>32</v>
      </c>
      <c r="D57" s="114" t="s">
        <v>32</v>
      </c>
      <c r="E57" s="115" t="s">
        <v>32</v>
      </c>
      <c r="F57" s="114" t="s">
        <v>32</v>
      </c>
      <c r="G57" s="115" t="s">
        <v>32</v>
      </c>
      <c r="H57" s="116" t="s">
        <v>32</v>
      </c>
    </row>
    <row r="58" spans="1:8" x14ac:dyDescent="0.25">
      <c r="A58" s="137"/>
      <c r="B58" s="86" t="s">
        <v>47</v>
      </c>
      <c r="C58" s="114" t="s">
        <v>32</v>
      </c>
      <c r="D58" s="114" t="s">
        <v>32</v>
      </c>
      <c r="E58" s="115" t="s">
        <v>32</v>
      </c>
      <c r="F58" s="114" t="s">
        <v>32</v>
      </c>
      <c r="G58" s="115" t="s">
        <v>32</v>
      </c>
      <c r="H58" s="116" t="s">
        <v>32</v>
      </c>
    </row>
    <row r="59" spans="1:8" x14ac:dyDescent="0.25">
      <c r="A59" s="138"/>
      <c r="B59" s="94" t="s">
        <v>30</v>
      </c>
      <c r="C59" s="106">
        <f>IFERROR(SUM(C54:C58), "--")</f>
        <v>2</v>
      </c>
      <c r="D59" s="106">
        <f>IFERROR(SUM(D54:D58), "--")</f>
        <v>2</v>
      </c>
      <c r="E59" s="108">
        <f>IFERROR(D59/C59, "--" )</f>
        <v>1</v>
      </c>
      <c r="F59" s="106">
        <f>IFERROR(SUM(F54:F58), "--")</f>
        <v>2</v>
      </c>
      <c r="G59" s="108">
        <f>IFERROR(F59/C59, "--" )</f>
        <v>1</v>
      </c>
      <c r="H59" s="107" t="s">
        <v>32</v>
      </c>
    </row>
    <row r="60" spans="1:8" x14ac:dyDescent="0.25">
      <c r="A60" s="133" t="s">
        <v>58</v>
      </c>
      <c r="B60" s="7" t="s">
        <v>0</v>
      </c>
      <c r="C60" s="4">
        <v>15</v>
      </c>
      <c r="D60" s="4">
        <v>15</v>
      </c>
      <c r="E60" s="5">
        <v>1</v>
      </c>
      <c r="F60" s="4">
        <v>14</v>
      </c>
      <c r="G60" s="5">
        <v>0.93333333333333335</v>
      </c>
      <c r="H60" s="6">
        <v>3.07</v>
      </c>
    </row>
    <row r="61" spans="1:8" x14ac:dyDescent="0.25">
      <c r="A61" s="134"/>
      <c r="B61" s="7" t="s">
        <v>1</v>
      </c>
      <c r="C61" s="4">
        <v>17</v>
      </c>
      <c r="D61" s="4">
        <v>15</v>
      </c>
      <c r="E61" s="5">
        <v>0.88235294117647056</v>
      </c>
      <c r="F61" s="4">
        <v>14</v>
      </c>
      <c r="G61" s="5">
        <v>0.82352941176470584</v>
      </c>
      <c r="H61" s="6">
        <v>3.3533333333333335</v>
      </c>
    </row>
    <row r="62" spans="1:8" x14ac:dyDescent="0.25">
      <c r="A62" s="134"/>
      <c r="B62" s="7" t="s">
        <v>2</v>
      </c>
      <c r="C62" s="4">
        <v>44</v>
      </c>
      <c r="D62" s="4">
        <v>42</v>
      </c>
      <c r="E62" s="5">
        <v>0.95454545454545459</v>
      </c>
      <c r="F62" s="4">
        <v>42</v>
      </c>
      <c r="G62" s="5">
        <v>0.95454545454545459</v>
      </c>
      <c r="H62" s="6">
        <v>3.4926829268292687</v>
      </c>
    </row>
    <row r="63" spans="1:8" x14ac:dyDescent="0.25">
      <c r="A63" s="134"/>
      <c r="B63" s="7" t="s">
        <v>48</v>
      </c>
      <c r="C63" s="4">
        <v>50</v>
      </c>
      <c r="D63" s="4">
        <v>48</v>
      </c>
      <c r="E63" s="5">
        <v>0.96</v>
      </c>
      <c r="F63" s="4">
        <v>47</v>
      </c>
      <c r="G63" s="5">
        <v>0.94</v>
      </c>
      <c r="H63" s="6">
        <v>3.6204545454545451</v>
      </c>
    </row>
    <row r="64" spans="1:8" x14ac:dyDescent="0.25">
      <c r="A64" s="134"/>
      <c r="B64" s="7" t="s">
        <v>47</v>
      </c>
      <c r="C64" s="4">
        <v>84</v>
      </c>
      <c r="D64" s="4">
        <v>82</v>
      </c>
      <c r="E64" s="5">
        <v>0.97619047619047616</v>
      </c>
      <c r="F64" s="4">
        <v>81</v>
      </c>
      <c r="G64" s="5">
        <v>0.9642857142857143</v>
      </c>
      <c r="H64" s="6">
        <v>3.5824324324324328</v>
      </c>
    </row>
    <row r="65" spans="1:8" x14ac:dyDescent="0.25">
      <c r="A65" s="135"/>
      <c r="B65" s="53" t="s">
        <v>30</v>
      </c>
      <c r="C65" s="17">
        <f>IFERROR(SUM(C60:C64), "--")</f>
        <v>210</v>
      </c>
      <c r="D65" s="17">
        <f>IFERROR(SUM(D60:D64), "--")</f>
        <v>202</v>
      </c>
      <c r="E65" s="101">
        <f>IFERROR(D65/C65, "--" )</f>
        <v>0.96190476190476193</v>
      </c>
      <c r="F65" s="17">
        <f>IFERROR(SUM(F60:F64), "--")</f>
        <v>198</v>
      </c>
      <c r="G65" s="101">
        <f>IFERROR(F65/C65, "--" )</f>
        <v>0.94285714285714284</v>
      </c>
      <c r="H65" s="102" t="s">
        <v>32</v>
      </c>
    </row>
    <row r="66" spans="1:8" ht="15" customHeight="1" x14ac:dyDescent="0.25">
      <c r="A66" s="130" t="s">
        <v>62</v>
      </c>
      <c r="B66" s="86" t="s">
        <v>0</v>
      </c>
      <c r="C66" s="87">
        <v>7</v>
      </c>
      <c r="D66" s="87">
        <v>7</v>
      </c>
      <c r="E66" s="89">
        <v>1</v>
      </c>
      <c r="F66" s="87">
        <v>7</v>
      </c>
      <c r="G66" s="89">
        <v>1</v>
      </c>
      <c r="H66" s="88">
        <v>3.8999999999999995</v>
      </c>
    </row>
    <row r="67" spans="1:8" x14ac:dyDescent="0.25">
      <c r="A67" s="131"/>
      <c r="B67" s="86" t="s">
        <v>1</v>
      </c>
      <c r="C67" s="114" t="s">
        <v>32</v>
      </c>
      <c r="D67" s="114" t="s">
        <v>32</v>
      </c>
      <c r="E67" s="115" t="s">
        <v>32</v>
      </c>
      <c r="F67" s="114" t="s">
        <v>32</v>
      </c>
      <c r="G67" s="115" t="s">
        <v>32</v>
      </c>
      <c r="H67" s="116" t="s">
        <v>32</v>
      </c>
    </row>
    <row r="68" spans="1:8" x14ac:dyDescent="0.25">
      <c r="A68" s="131"/>
      <c r="B68" s="86" t="s">
        <v>2</v>
      </c>
      <c r="C68" s="87">
        <v>3</v>
      </c>
      <c r="D68" s="87">
        <v>3</v>
      </c>
      <c r="E68" s="89">
        <v>1</v>
      </c>
      <c r="F68" s="87">
        <v>3</v>
      </c>
      <c r="G68" s="89">
        <v>1</v>
      </c>
      <c r="H68" s="88">
        <v>3.8000000000000003</v>
      </c>
    </row>
    <row r="69" spans="1:8" x14ac:dyDescent="0.25">
      <c r="A69" s="131"/>
      <c r="B69" s="86" t="s">
        <v>48</v>
      </c>
      <c r="C69" s="87">
        <v>4</v>
      </c>
      <c r="D69" s="87">
        <v>4</v>
      </c>
      <c r="E69" s="89">
        <v>1</v>
      </c>
      <c r="F69" s="87">
        <v>4</v>
      </c>
      <c r="G69" s="89">
        <v>1</v>
      </c>
      <c r="H69" s="88">
        <v>3.6749999999999998</v>
      </c>
    </row>
    <row r="70" spans="1:8" x14ac:dyDescent="0.25">
      <c r="A70" s="131"/>
      <c r="B70" s="86" t="s">
        <v>47</v>
      </c>
      <c r="C70" s="87">
        <v>8</v>
      </c>
      <c r="D70" s="87">
        <v>8</v>
      </c>
      <c r="E70" s="89">
        <v>1</v>
      </c>
      <c r="F70" s="87">
        <v>6</v>
      </c>
      <c r="G70" s="89">
        <v>0.75</v>
      </c>
      <c r="H70" s="88">
        <v>3</v>
      </c>
    </row>
    <row r="71" spans="1:8" x14ac:dyDescent="0.25">
      <c r="A71" s="132"/>
      <c r="B71" s="94" t="s">
        <v>30</v>
      </c>
      <c r="C71" s="106">
        <f>IFERROR(SUM(C66:C70), "--")</f>
        <v>22</v>
      </c>
      <c r="D71" s="106">
        <f>IFERROR(SUM(D66:D70), "--")</f>
        <v>22</v>
      </c>
      <c r="E71" s="108">
        <f>IFERROR(D71/C71, "--" )</f>
        <v>1</v>
      </c>
      <c r="F71" s="106">
        <f>IFERROR(SUM(F66:F70), "--")</f>
        <v>20</v>
      </c>
      <c r="G71" s="108">
        <f>IFERROR(F71/C71, "--" )</f>
        <v>0.90909090909090906</v>
      </c>
      <c r="H71" s="107" t="s">
        <v>32</v>
      </c>
    </row>
    <row r="72" spans="1:8" ht="15" customHeight="1" x14ac:dyDescent="0.25">
      <c r="A72" s="129" t="s">
        <v>59</v>
      </c>
      <c r="B72" s="7" t="s">
        <v>0</v>
      </c>
      <c r="C72" s="20" t="s">
        <v>32</v>
      </c>
      <c r="D72" s="20" t="s">
        <v>32</v>
      </c>
      <c r="E72" s="112" t="s">
        <v>32</v>
      </c>
      <c r="F72" s="20" t="s">
        <v>32</v>
      </c>
      <c r="G72" s="112" t="s">
        <v>32</v>
      </c>
      <c r="H72" s="113" t="s">
        <v>32</v>
      </c>
    </row>
    <row r="73" spans="1:8" x14ac:dyDescent="0.25">
      <c r="A73" s="129"/>
      <c r="B73" s="7" t="s">
        <v>1</v>
      </c>
      <c r="C73" s="4">
        <v>2</v>
      </c>
      <c r="D73" s="4">
        <v>1</v>
      </c>
      <c r="E73" s="5">
        <v>0.5</v>
      </c>
      <c r="F73" s="4">
        <v>1</v>
      </c>
      <c r="G73" s="5">
        <v>0.5</v>
      </c>
      <c r="H73" s="6" t="s">
        <v>32</v>
      </c>
    </row>
    <row r="74" spans="1:8" x14ac:dyDescent="0.25">
      <c r="A74" s="129"/>
      <c r="B74" s="7" t="s">
        <v>2</v>
      </c>
      <c r="C74" s="4">
        <v>2</v>
      </c>
      <c r="D74" s="4">
        <v>2</v>
      </c>
      <c r="E74" s="5">
        <v>1</v>
      </c>
      <c r="F74" s="4">
        <v>2</v>
      </c>
      <c r="G74" s="5">
        <v>1</v>
      </c>
      <c r="H74" s="6">
        <v>3.85</v>
      </c>
    </row>
    <row r="75" spans="1:8" x14ac:dyDescent="0.25">
      <c r="A75" s="129"/>
      <c r="B75" s="7" t="s">
        <v>48</v>
      </c>
      <c r="C75" s="4">
        <v>2</v>
      </c>
      <c r="D75" s="4">
        <v>2</v>
      </c>
      <c r="E75" s="5">
        <v>1</v>
      </c>
      <c r="F75" s="4">
        <v>2</v>
      </c>
      <c r="G75" s="5">
        <v>1</v>
      </c>
      <c r="H75" s="6">
        <v>4</v>
      </c>
    </row>
    <row r="76" spans="1:8" x14ac:dyDescent="0.25">
      <c r="A76" s="129"/>
      <c r="B76" s="7" t="s">
        <v>47</v>
      </c>
      <c r="C76" s="20" t="s">
        <v>32</v>
      </c>
      <c r="D76" s="20" t="s">
        <v>32</v>
      </c>
      <c r="E76" s="112" t="s">
        <v>32</v>
      </c>
      <c r="F76" s="20" t="s">
        <v>32</v>
      </c>
      <c r="G76" s="112" t="s">
        <v>32</v>
      </c>
      <c r="H76" s="113" t="s">
        <v>32</v>
      </c>
    </row>
    <row r="77" spans="1:8" x14ac:dyDescent="0.25">
      <c r="A77" s="129"/>
      <c r="B77" s="53" t="s">
        <v>30</v>
      </c>
      <c r="C77" s="17">
        <f>IFERROR(SUM(C72:C76), "--")</f>
        <v>6</v>
      </c>
      <c r="D77" s="17">
        <f>IFERROR(SUM(D72:D76), "--")</f>
        <v>5</v>
      </c>
      <c r="E77" s="101">
        <f>IFERROR(D77/C77, "--" )</f>
        <v>0.83333333333333337</v>
      </c>
      <c r="F77" s="17">
        <f>IFERROR(SUM(F72:F76), "--")</f>
        <v>5</v>
      </c>
      <c r="G77" s="101">
        <f>IFERROR(F77/C77, "--" )</f>
        <v>0.83333333333333337</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3" t="s">
        <v>98</v>
      </c>
      <c r="B4" s="7" t="s">
        <v>0</v>
      </c>
      <c r="C4" s="4">
        <v>30</v>
      </c>
      <c r="D4" s="4">
        <v>30</v>
      </c>
      <c r="E4" s="15">
        <v>1</v>
      </c>
      <c r="F4" s="4">
        <v>29</v>
      </c>
      <c r="G4" s="15">
        <v>0.96666666666666667</v>
      </c>
      <c r="H4" s="14" t="s">
        <v>32</v>
      </c>
      <c r="I4" s="19"/>
      <c r="J4" s="19"/>
      <c r="K4" s="13"/>
      <c r="L4" s="13"/>
    </row>
    <row r="5" spans="1:12" x14ac:dyDescent="0.25">
      <c r="A5" s="154"/>
      <c r="B5" s="7" t="s">
        <v>1</v>
      </c>
      <c r="C5" s="4">
        <v>27</v>
      </c>
      <c r="D5" s="4">
        <v>24</v>
      </c>
      <c r="E5" s="5">
        <v>0.88888888888888884</v>
      </c>
      <c r="F5" s="4">
        <v>23</v>
      </c>
      <c r="G5" s="5">
        <v>0.85185185185185186</v>
      </c>
      <c r="H5" s="6" t="s">
        <v>32</v>
      </c>
      <c r="I5" s="19"/>
      <c r="J5" s="19"/>
      <c r="K5" s="13"/>
      <c r="L5" s="13"/>
    </row>
    <row r="6" spans="1:12" x14ac:dyDescent="0.25">
      <c r="A6" s="154"/>
      <c r="B6" s="7" t="s">
        <v>2</v>
      </c>
      <c r="C6" s="4">
        <v>55</v>
      </c>
      <c r="D6" s="4">
        <v>53</v>
      </c>
      <c r="E6" s="5">
        <v>0.96363636363636362</v>
      </c>
      <c r="F6" s="4">
        <v>52</v>
      </c>
      <c r="G6" s="5">
        <v>0.94545454545454544</v>
      </c>
      <c r="H6" s="6" t="s">
        <v>32</v>
      </c>
      <c r="I6" s="19"/>
      <c r="J6" s="19"/>
      <c r="K6" s="13"/>
      <c r="L6" s="13"/>
    </row>
    <row r="7" spans="1:12" x14ac:dyDescent="0.25">
      <c r="A7" s="154"/>
      <c r="B7" s="7" t="s">
        <v>48</v>
      </c>
      <c r="C7" s="4">
        <v>59</v>
      </c>
      <c r="D7" s="4">
        <v>57</v>
      </c>
      <c r="E7" s="5">
        <v>0.96610169491525422</v>
      </c>
      <c r="F7" s="4">
        <v>53</v>
      </c>
      <c r="G7" s="5">
        <v>0.89830508474576276</v>
      </c>
      <c r="H7" s="6" t="s">
        <v>32</v>
      </c>
      <c r="I7" s="19"/>
      <c r="J7" s="19"/>
      <c r="K7" s="13"/>
      <c r="L7" s="13"/>
    </row>
    <row r="8" spans="1:12" x14ac:dyDescent="0.25">
      <c r="A8" s="154"/>
      <c r="B8" s="7" t="s">
        <v>47</v>
      </c>
      <c r="C8" s="4">
        <v>112</v>
      </c>
      <c r="D8" s="4">
        <v>107</v>
      </c>
      <c r="E8" s="5">
        <v>0.9553571428571429</v>
      </c>
      <c r="F8" s="4">
        <v>102</v>
      </c>
      <c r="G8" s="5">
        <v>0.9107142857142857</v>
      </c>
      <c r="H8" s="6" t="s">
        <v>32</v>
      </c>
      <c r="I8" s="19"/>
      <c r="J8" s="19"/>
      <c r="K8" s="13"/>
      <c r="L8" s="13"/>
    </row>
    <row r="9" spans="1:12" x14ac:dyDescent="0.25">
      <c r="A9" s="155"/>
      <c r="B9" s="53" t="s">
        <v>30</v>
      </c>
      <c r="C9" s="17">
        <f>IFERROR(SUM(C4:C8), "--")</f>
        <v>283</v>
      </c>
      <c r="D9" s="17">
        <f>IFERROR(SUM(D4:D8), "--")</f>
        <v>271</v>
      </c>
      <c r="E9" s="101">
        <f>IFERROR(D9/C9, "--" )</f>
        <v>0.95759717314487636</v>
      </c>
      <c r="F9" s="17">
        <f>IFERROR(SUM(F4:F8), "--")</f>
        <v>259</v>
      </c>
      <c r="G9" s="101">
        <f>IFERROR(F9/C9, "--" )</f>
        <v>0.9151943462897526</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6" t="s">
        <v>104</v>
      </c>
      <c r="B12" s="7" t="s">
        <v>0</v>
      </c>
      <c r="C12" s="4">
        <v>30</v>
      </c>
      <c r="D12" s="4">
        <v>30</v>
      </c>
      <c r="E12" s="5">
        <v>1</v>
      </c>
      <c r="F12" s="4">
        <v>29</v>
      </c>
      <c r="G12" s="5">
        <v>0.96666666666666667</v>
      </c>
      <c r="H12" s="6">
        <v>3.2700000000000005</v>
      </c>
    </row>
    <row r="13" spans="1:12" x14ac:dyDescent="0.25">
      <c r="A13" s="157"/>
      <c r="B13" s="7" t="s">
        <v>1</v>
      </c>
      <c r="C13" s="4">
        <v>27</v>
      </c>
      <c r="D13" s="4">
        <v>24</v>
      </c>
      <c r="E13" s="5">
        <v>0.88888888888888884</v>
      </c>
      <c r="F13" s="4">
        <v>23</v>
      </c>
      <c r="G13" s="5">
        <v>0.85185185185185186</v>
      </c>
      <c r="H13" s="6">
        <v>3.4476190476190478</v>
      </c>
      <c r="I13" s="57"/>
    </row>
    <row r="14" spans="1:12" x14ac:dyDescent="0.25">
      <c r="A14" s="157"/>
      <c r="B14" s="7" t="s">
        <v>2</v>
      </c>
      <c r="C14" s="4">
        <v>55</v>
      </c>
      <c r="D14" s="4">
        <v>53</v>
      </c>
      <c r="E14" s="5">
        <v>0.96363636363636362</v>
      </c>
      <c r="F14" s="4">
        <v>52</v>
      </c>
      <c r="G14" s="5">
        <v>0.94545454545454544</v>
      </c>
      <c r="H14" s="6">
        <v>3.3788461538461543</v>
      </c>
      <c r="I14" s="57"/>
    </row>
    <row r="15" spans="1:12" x14ac:dyDescent="0.25">
      <c r="A15" s="157"/>
      <c r="B15" s="7" t="s">
        <v>48</v>
      </c>
      <c r="C15" s="4">
        <v>59</v>
      </c>
      <c r="D15" s="4">
        <v>57</v>
      </c>
      <c r="E15" s="5">
        <v>0.96610169491525422</v>
      </c>
      <c r="F15" s="4">
        <v>53</v>
      </c>
      <c r="G15" s="5">
        <v>0.89830508474576276</v>
      </c>
      <c r="H15" s="6">
        <v>3.5882352941176472</v>
      </c>
      <c r="I15" s="57"/>
    </row>
    <row r="16" spans="1:12" x14ac:dyDescent="0.25">
      <c r="A16" s="157"/>
      <c r="B16" s="7" t="s">
        <v>47</v>
      </c>
      <c r="C16" s="4">
        <v>112</v>
      </c>
      <c r="D16" s="4">
        <v>107</v>
      </c>
      <c r="E16" s="5">
        <v>0.9553571428571429</v>
      </c>
      <c r="F16" s="4">
        <v>102</v>
      </c>
      <c r="G16" s="5">
        <v>0.9107142857142857</v>
      </c>
      <c r="H16" s="6">
        <v>3.4147368421052633</v>
      </c>
      <c r="I16" s="57"/>
    </row>
    <row r="17" spans="1:9" x14ac:dyDescent="0.25">
      <c r="A17" s="158"/>
      <c r="B17" s="53" t="s">
        <v>30</v>
      </c>
      <c r="C17" s="17">
        <f>IFERROR(SUM(C12:C16), "--")</f>
        <v>283</v>
      </c>
      <c r="D17" s="17">
        <f>IFERROR(SUM(D12:D16), "--")</f>
        <v>271</v>
      </c>
      <c r="E17" s="101">
        <f>IFERROR(D17/C17, "--" )</f>
        <v>0.95759717314487636</v>
      </c>
      <c r="F17" s="17">
        <f>IFERROR(SUM(F12:F16), "--")</f>
        <v>259</v>
      </c>
      <c r="G17" s="101">
        <f>IFERROR(F17/C17, "--" )</f>
        <v>0.9151943462897526</v>
      </c>
      <c r="H17" s="102" t="s">
        <v>32</v>
      </c>
      <c r="I17" s="57"/>
    </row>
    <row r="18" spans="1:9" ht="15" customHeight="1" x14ac:dyDescent="0.25">
      <c r="A18" s="3"/>
      <c r="B18"/>
      <c r="C18"/>
      <c r="D18"/>
      <c r="E18"/>
      <c r="F18"/>
      <c r="G18"/>
      <c r="H18"/>
      <c r="I18"/>
    </row>
    <row r="19" spans="1:9" x14ac:dyDescent="0.25">
      <c r="A19" s="57"/>
      <c r="B19"/>
      <c r="C19"/>
      <c r="D19"/>
      <c r="E19"/>
      <c r="F19"/>
      <c r="G19"/>
      <c r="H19"/>
      <c r="I19"/>
    </row>
    <row r="20" spans="1:9" x14ac:dyDescent="0.25">
      <c r="A20" s="57"/>
      <c r="B20"/>
      <c r="C20"/>
      <c r="D20"/>
      <c r="E20"/>
      <c r="F20"/>
      <c r="G20"/>
      <c r="H20"/>
      <c r="I20"/>
    </row>
    <row r="21" spans="1:9" x14ac:dyDescent="0.25">
      <c r="A21" s="57"/>
      <c r="B21"/>
      <c r="C21"/>
      <c r="D21"/>
      <c r="E21"/>
      <c r="F21"/>
      <c r="G21"/>
      <c r="H21"/>
      <c r="I21"/>
    </row>
    <row r="22" spans="1:9" x14ac:dyDescent="0.25">
      <c r="A22" s="57"/>
      <c r="B22"/>
      <c r="C22"/>
      <c r="D22"/>
      <c r="E22"/>
      <c r="F22"/>
      <c r="G22"/>
      <c r="H22"/>
      <c r="I22"/>
    </row>
    <row r="23" spans="1:9" x14ac:dyDescent="0.25">
      <c r="A23" s="57"/>
      <c r="B23"/>
      <c r="C23"/>
      <c r="D23"/>
      <c r="E23"/>
      <c r="F23"/>
      <c r="G23"/>
      <c r="H23"/>
      <c r="I23"/>
    </row>
    <row r="24" spans="1:9" ht="15" customHeight="1" x14ac:dyDescent="0.25">
      <c r="A24" s="3"/>
      <c r="B24"/>
      <c r="C24"/>
      <c r="D24"/>
      <c r="E24"/>
      <c r="F24"/>
      <c r="G24"/>
      <c r="H24"/>
      <c r="I24"/>
    </row>
    <row r="25" spans="1:9" x14ac:dyDescent="0.25">
      <c r="A25" s="57"/>
      <c r="B25"/>
      <c r="C25"/>
      <c r="D25"/>
      <c r="E25"/>
      <c r="F25"/>
      <c r="G25"/>
      <c r="H25"/>
      <c r="I25"/>
    </row>
    <row r="26" spans="1:9" x14ac:dyDescent="0.25">
      <c r="A26" s="57"/>
      <c r="B26"/>
      <c r="C26"/>
      <c r="D26"/>
      <c r="E26"/>
      <c r="F26"/>
      <c r="G26"/>
      <c r="H26"/>
      <c r="I26"/>
    </row>
    <row r="27" spans="1:9" x14ac:dyDescent="0.25">
      <c r="A27" s="57"/>
      <c r="B27"/>
      <c r="C27"/>
      <c r="D27"/>
      <c r="E27"/>
      <c r="F27"/>
      <c r="G27"/>
      <c r="H27"/>
      <c r="I27"/>
    </row>
    <row r="28" spans="1:9" x14ac:dyDescent="0.25">
      <c r="A28" s="57"/>
      <c r="B28"/>
      <c r="C28"/>
      <c r="D28"/>
      <c r="E28"/>
      <c r="F28"/>
      <c r="G28"/>
      <c r="H28"/>
      <c r="I28"/>
    </row>
    <row r="29" spans="1:9" x14ac:dyDescent="0.25">
      <c r="A29" s="57"/>
      <c r="B29"/>
      <c r="C29"/>
      <c r="D29"/>
      <c r="E29"/>
      <c r="F29"/>
      <c r="G29"/>
      <c r="H29"/>
      <c r="I29"/>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59" t="s">
        <v>101</v>
      </c>
      <c r="B1" s="160"/>
      <c r="C1" s="160"/>
      <c r="D1" s="160"/>
      <c r="E1" s="160"/>
      <c r="F1" s="160"/>
      <c r="G1" s="160"/>
      <c r="H1" s="160"/>
    </row>
    <row r="2" spans="1:8" ht="30" x14ac:dyDescent="0.25">
      <c r="A2" s="26" t="s">
        <v>46</v>
      </c>
      <c r="B2" s="2" t="s">
        <v>4</v>
      </c>
      <c r="C2" s="64" t="s">
        <v>51</v>
      </c>
      <c r="D2" s="64" t="s">
        <v>52</v>
      </c>
      <c r="E2" s="64" t="s">
        <v>49</v>
      </c>
      <c r="F2" s="64" t="s">
        <v>53</v>
      </c>
      <c r="G2" s="64" t="s">
        <v>3</v>
      </c>
      <c r="H2" s="64" t="s">
        <v>50</v>
      </c>
    </row>
    <row r="3" spans="1:8" x14ac:dyDescent="0.25">
      <c r="A3" s="165" t="s">
        <v>45</v>
      </c>
      <c r="B3" s="7" t="s">
        <v>0</v>
      </c>
      <c r="C3" s="27">
        <v>30</v>
      </c>
      <c r="D3" s="27">
        <v>30</v>
      </c>
      <c r="E3" s="28">
        <v>1</v>
      </c>
      <c r="F3" s="27">
        <v>29</v>
      </c>
      <c r="G3" s="28">
        <v>0.96666666666666667</v>
      </c>
      <c r="H3" s="29">
        <v>3.2700000000000005</v>
      </c>
    </row>
    <row r="4" spans="1:8" x14ac:dyDescent="0.25">
      <c r="A4" s="166"/>
      <c r="B4" s="7" t="s">
        <v>1</v>
      </c>
      <c r="C4" s="27">
        <v>27</v>
      </c>
      <c r="D4" s="27">
        <v>24</v>
      </c>
      <c r="E4" s="28">
        <v>0.88888888888888884</v>
      </c>
      <c r="F4" s="27">
        <v>23</v>
      </c>
      <c r="G4" s="28">
        <v>0.85185185185185186</v>
      </c>
      <c r="H4" s="29">
        <v>3.4476190476190478</v>
      </c>
    </row>
    <row r="5" spans="1:8" x14ac:dyDescent="0.25">
      <c r="A5" s="166"/>
      <c r="B5" s="7" t="s">
        <v>2</v>
      </c>
      <c r="C5" s="27">
        <v>55</v>
      </c>
      <c r="D5" s="27">
        <v>53</v>
      </c>
      <c r="E5" s="28">
        <v>0.96363636363636362</v>
      </c>
      <c r="F5" s="27">
        <v>52</v>
      </c>
      <c r="G5" s="28">
        <v>0.94545454545454544</v>
      </c>
      <c r="H5" s="29">
        <v>3.3788461538461543</v>
      </c>
    </row>
    <row r="6" spans="1:8" x14ac:dyDescent="0.25">
      <c r="A6" s="166"/>
      <c r="B6" s="7" t="s">
        <v>48</v>
      </c>
      <c r="C6" s="27">
        <v>59</v>
      </c>
      <c r="D6" s="27">
        <v>57</v>
      </c>
      <c r="E6" s="28">
        <v>0.96610169491525422</v>
      </c>
      <c r="F6" s="27">
        <v>53</v>
      </c>
      <c r="G6" s="28">
        <v>0.89830508474576276</v>
      </c>
      <c r="H6" s="29">
        <v>3.5882352941176472</v>
      </c>
    </row>
    <row r="7" spans="1:8" x14ac:dyDescent="0.25">
      <c r="A7" s="166"/>
      <c r="B7" s="7" t="s">
        <v>47</v>
      </c>
      <c r="C7" s="27">
        <v>112</v>
      </c>
      <c r="D7" s="27">
        <v>107</v>
      </c>
      <c r="E7" s="28">
        <v>0.9553571428571429</v>
      </c>
      <c r="F7" s="27">
        <v>102</v>
      </c>
      <c r="G7" s="28">
        <v>0.9107142857142857</v>
      </c>
      <c r="H7" s="29">
        <v>3.4147368421052633</v>
      </c>
    </row>
    <row r="8" spans="1:8" s="71" customFormat="1" x14ac:dyDescent="0.25">
      <c r="A8" s="167"/>
      <c r="B8" s="53" t="s">
        <v>30</v>
      </c>
      <c r="C8" s="92">
        <f>IFERROR(SUM(C3:C7), "--")</f>
        <v>283</v>
      </c>
      <c r="D8" s="92">
        <f>IFERROR(SUM(D3:D7), "--")</f>
        <v>271</v>
      </c>
      <c r="E8" s="97">
        <f>IFERROR(D8/C8, "--")</f>
        <v>0.95759717314487636</v>
      </c>
      <c r="F8" s="92">
        <f>IFERROR(SUM(F3:F7), "--")</f>
        <v>259</v>
      </c>
      <c r="G8" s="97">
        <f>IFERROR(F8/C8, "--")</f>
        <v>0.9151943462897526</v>
      </c>
      <c r="H8" s="93" t="s">
        <v>32</v>
      </c>
    </row>
    <row r="9" spans="1:8" x14ac:dyDescent="0.25">
      <c r="A9" s="162" t="s">
        <v>55</v>
      </c>
      <c r="B9" s="86" t="s">
        <v>0</v>
      </c>
      <c r="C9" s="38" t="s">
        <v>32</v>
      </c>
      <c r="D9" s="38" t="s">
        <v>32</v>
      </c>
      <c r="E9" s="91" t="s">
        <v>32</v>
      </c>
      <c r="F9" s="38" t="s">
        <v>32</v>
      </c>
      <c r="G9" s="91" t="s">
        <v>32</v>
      </c>
      <c r="H9" s="90" t="s">
        <v>32</v>
      </c>
    </row>
    <row r="10" spans="1:8" x14ac:dyDescent="0.25">
      <c r="A10" s="163"/>
      <c r="B10" s="86" t="s">
        <v>1</v>
      </c>
      <c r="C10" s="38" t="s">
        <v>32</v>
      </c>
      <c r="D10" s="38" t="s">
        <v>32</v>
      </c>
      <c r="E10" s="91" t="s">
        <v>32</v>
      </c>
      <c r="F10" s="38" t="s">
        <v>32</v>
      </c>
      <c r="G10" s="91" t="s">
        <v>32</v>
      </c>
      <c r="H10" s="90" t="s">
        <v>32</v>
      </c>
    </row>
    <row r="11" spans="1:8" x14ac:dyDescent="0.25">
      <c r="A11" s="163"/>
      <c r="B11" s="86" t="s">
        <v>2</v>
      </c>
      <c r="C11" s="38" t="s">
        <v>32</v>
      </c>
      <c r="D11" s="38" t="s">
        <v>32</v>
      </c>
      <c r="E11" s="91" t="s">
        <v>32</v>
      </c>
      <c r="F11" s="38" t="s">
        <v>32</v>
      </c>
      <c r="G11" s="91" t="s">
        <v>32</v>
      </c>
      <c r="H11" s="90" t="s">
        <v>32</v>
      </c>
    </row>
    <row r="12" spans="1:8" x14ac:dyDescent="0.25">
      <c r="A12" s="163"/>
      <c r="B12" s="86" t="s">
        <v>48</v>
      </c>
      <c r="C12" s="38" t="s">
        <v>32</v>
      </c>
      <c r="D12" s="38" t="s">
        <v>32</v>
      </c>
      <c r="E12" s="91" t="s">
        <v>32</v>
      </c>
      <c r="F12" s="38" t="s">
        <v>32</v>
      </c>
      <c r="G12" s="91" t="s">
        <v>32</v>
      </c>
      <c r="H12" s="90" t="s">
        <v>32</v>
      </c>
    </row>
    <row r="13" spans="1:8" x14ac:dyDescent="0.25">
      <c r="A13" s="163"/>
      <c r="B13" s="86" t="s">
        <v>47</v>
      </c>
      <c r="C13" s="38" t="s">
        <v>32</v>
      </c>
      <c r="D13" s="38" t="s">
        <v>32</v>
      </c>
      <c r="E13" s="91" t="s">
        <v>32</v>
      </c>
      <c r="F13" s="38" t="s">
        <v>32</v>
      </c>
      <c r="G13" s="91" t="s">
        <v>32</v>
      </c>
      <c r="H13" s="90" t="s">
        <v>32</v>
      </c>
    </row>
    <row r="14" spans="1:8" s="71" customFormat="1" x14ac:dyDescent="0.25">
      <c r="A14" s="164"/>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1" t="s">
        <v>54</v>
      </c>
      <c r="B15" s="7" t="s">
        <v>0</v>
      </c>
      <c r="C15" s="30" t="s">
        <v>32</v>
      </c>
      <c r="D15" s="30" t="s">
        <v>32</v>
      </c>
      <c r="E15" s="31" t="s">
        <v>32</v>
      </c>
      <c r="F15" s="30" t="s">
        <v>32</v>
      </c>
      <c r="G15" s="31" t="s">
        <v>32</v>
      </c>
      <c r="H15" s="32" t="s">
        <v>32</v>
      </c>
    </row>
    <row r="16" spans="1:8" x14ac:dyDescent="0.25">
      <c r="A16" s="161"/>
      <c r="B16" s="7" t="s">
        <v>1</v>
      </c>
      <c r="C16" s="30" t="s">
        <v>32</v>
      </c>
      <c r="D16" s="30" t="s">
        <v>32</v>
      </c>
      <c r="E16" s="31" t="s">
        <v>32</v>
      </c>
      <c r="F16" s="30" t="s">
        <v>32</v>
      </c>
      <c r="G16" s="31" t="s">
        <v>32</v>
      </c>
      <c r="H16" s="32" t="s">
        <v>32</v>
      </c>
    </row>
    <row r="17" spans="1:8" x14ac:dyDescent="0.25">
      <c r="A17" s="161"/>
      <c r="B17" s="7" t="s">
        <v>2</v>
      </c>
      <c r="C17" s="30" t="s">
        <v>32</v>
      </c>
      <c r="D17" s="30" t="s">
        <v>32</v>
      </c>
      <c r="E17" s="31" t="s">
        <v>32</v>
      </c>
      <c r="F17" s="30" t="s">
        <v>32</v>
      </c>
      <c r="G17" s="31" t="s">
        <v>32</v>
      </c>
      <c r="H17" s="32" t="s">
        <v>32</v>
      </c>
    </row>
    <row r="18" spans="1:8" x14ac:dyDescent="0.25">
      <c r="A18" s="161"/>
      <c r="B18" s="7" t="s">
        <v>48</v>
      </c>
      <c r="C18" s="30" t="s">
        <v>32</v>
      </c>
      <c r="D18" s="30" t="s">
        <v>32</v>
      </c>
      <c r="E18" s="31" t="s">
        <v>32</v>
      </c>
      <c r="F18" s="30" t="s">
        <v>32</v>
      </c>
      <c r="G18" s="31" t="s">
        <v>32</v>
      </c>
      <c r="H18" s="32" t="s">
        <v>32</v>
      </c>
    </row>
    <row r="19" spans="1:8" x14ac:dyDescent="0.25">
      <c r="A19" s="161"/>
      <c r="B19" s="7" t="s">
        <v>47</v>
      </c>
      <c r="C19" s="30" t="s">
        <v>32</v>
      </c>
      <c r="D19" s="30" t="s">
        <v>32</v>
      </c>
      <c r="E19" s="31" t="s">
        <v>32</v>
      </c>
      <c r="F19" s="30" t="s">
        <v>32</v>
      </c>
      <c r="G19" s="31" t="s">
        <v>32</v>
      </c>
      <c r="H19" s="32" t="s">
        <v>32</v>
      </c>
    </row>
    <row r="20" spans="1:8" s="71" customFormat="1" x14ac:dyDescent="0.25">
      <c r="A20" s="161"/>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59" t="s">
        <v>102</v>
      </c>
      <c r="J1" s="159"/>
      <c r="K1" s="159"/>
      <c r="L1" s="159"/>
      <c r="M1" s="159"/>
      <c r="N1" s="159"/>
      <c r="O1" s="159" t="s">
        <v>102</v>
      </c>
      <c r="P1" s="159"/>
      <c r="Q1" s="159"/>
      <c r="R1" s="159"/>
      <c r="S1" s="159"/>
      <c r="T1" s="159"/>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68" t="s">
        <v>39</v>
      </c>
      <c r="B4" s="7" t="s">
        <v>0</v>
      </c>
      <c r="C4" s="78">
        <v>1</v>
      </c>
      <c r="D4" s="33">
        <v>1</v>
      </c>
      <c r="E4" s="28">
        <v>1</v>
      </c>
      <c r="F4" s="33">
        <v>1</v>
      </c>
      <c r="G4" s="28">
        <v>1</v>
      </c>
      <c r="H4" s="34">
        <v>3.3</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69"/>
      <c r="B5" s="7" t="s">
        <v>1</v>
      </c>
      <c r="C5" s="117" t="s">
        <v>32</v>
      </c>
      <c r="D5" s="118" t="s">
        <v>32</v>
      </c>
      <c r="E5" s="31" t="s">
        <v>32</v>
      </c>
      <c r="F5" s="118" t="s">
        <v>32</v>
      </c>
      <c r="G5" s="31" t="s">
        <v>32</v>
      </c>
      <c r="H5" s="119" t="s">
        <v>32</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69"/>
      <c r="B6" s="7" t="s">
        <v>2</v>
      </c>
      <c r="C6" s="78">
        <v>1</v>
      </c>
      <c r="D6" s="33">
        <v>1</v>
      </c>
      <c r="E6" s="28">
        <v>1</v>
      </c>
      <c r="F6" s="33">
        <v>1</v>
      </c>
      <c r="G6" s="28">
        <v>1</v>
      </c>
      <c r="H6" s="34">
        <v>2</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69"/>
      <c r="B7" s="7" t="s">
        <v>48</v>
      </c>
      <c r="C7" s="117" t="s">
        <v>32</v>
      </c>
      <c r="D7" s="118" t="s">
        <v>32</v>
      </c>
      <c r="E7" s="31" t="s">
        <v>32</v>
      </c>
      <c r="F7" s="118" t="s">
        <v>32</v>
      </c>
      <c r="G7" s="31" t="s">
        <v>32</v>
      </c>
      <c r="H7" s="119" t="s">
        <v>32</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69"/>
      <c r="B8" s="7" t="s">
        <v>47</v>
      </c>
      <c r="C8" s="78">
        <v>1</v>
      </c>
      <c r="D8" s="33">
        <v>1</v>
      </c>
      <c r="E8" s="28">
        <v>1</v>
      </c>
      <c r="F8" s="33">
        <v>0</v>
      </c>
      <c r="G8" s="28">
        <v>0</v>
      </c>
      <c r="H8" s="34">
        <v>0</v>
      </c>
      <c r="I8" s="117" t="s">
        <v>32</v>
      </c>
      <c r="J8" s="118" t="s">
        <v>32</v>
      </c>
      <c r="K8" s="31" t="s">
        <v>32</v>
      </c>
      <c r="L8" s="118" t="s">
        <v>32</v>
      </c>
      <c r="M8" s="31" t="s">
        <v>32</v>
      </c>
      <c r="N8" s="119" t="s">
        <v>32</v>
      </c>
      <c r="O8" s="117" t="s">
        <v>32</v>
      </c>
      <c r="P8" s="118" t="s">
        <v>32</v>
      </c>
      <c r="Q8" s="31" t="s">
        <v>32</v>
      </c>
      <c r="R8" s="118" t="s">
        <v>32</v>
      </c>
      <c r="S8" s="31" t="s">
        <v>32</v>
      </c>
      <c r="T8" s="119" t="s">
        <v>32</v>
      </c>
    </row>
    <row r="9" spans="1:20" s="71" customFormat="1" x14ac:dyDescent="0.25">
      <c r="A9" s="170"/>
      <c r="B9" s="53" t="s">
        <v>30</v>
      </c>
      <c r="C9" s="79">
        <f>IFERROR(SUM(C4:C8), "--")</f>
        <v>3</v>
      </c>
      <c r="D9" s="67">
        <f>IFERROR(SUM(D4:D8), "--")</f>
        <v>3</v>
      </c>
      <c r="E9" s="68">
        <f>IFERROR(D9/C9, "--")</f>
        <v>1</v>
      </c>
      <c r="F9" s="67">
        <f>IFERROR(SUM(F4:F8), "--")</f>
        <v>2</v>
      </c>
      <c r="G9" s="68">
        <f>IFERROR(F9/C9, "--")</f>
        <v>0.66666666666666663</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71" t="s">
        <v>40</v>
      </c>
      <c r="B10" s="35" t="s">
        <v>0</v>
      </c>
      <c r="C10" s="83" t="s">
        <v>32</v>
      </c>
      <c r="D10" s="38" t="s">
        <v>32</v>
      </c>
      <c r="E10" s="91" t="s">
        <v>32</v>
      </c>
      <c r="F10" s="38" t="s">
        <v>32</v>
      </c>
      <c r="G10" s="91" t="s">
        <v>32</v>
      </c>
      <c r="H10" s="90" t="s">
        <v>32</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72"/>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72"/>
      <c r="B12" s="35" t="s">
        <v>2</v>
      </c>
      <c r="C12" s="83" t="s">
        <v>32</v>
      </c>
      <c r="D12" s="38" t="s">
        <v>32</v>
      </c>
      <c r="E12" s="91" t="s">
        <v>32</v>
      </c>
      <c r="F12" s="38" t="s">
        <v>32</v>
      </c>
      <c r="G12" s="91" t="s">
        <v>32</v>
      </c>
      <c r="H12" s="90" t="s">
        <v>32</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72"/>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72"/>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73"/>
      <c r="B15" s="72" t="s">
        <v>30</v>
      </c>
      <c r="C15" s="81">
        <f>IFERROR(SUM(C10:C14), "--")</f>
        <v>0</v>
      </c>
      <c r="D15" s="73">
        <f>IFERROR(SUM(D10:D14), "--")</f>
        <v>0</v>
      </c>
      <c r="E15" s="74" t="str">
        <f>IFERROR(D15/C15, "--")</f>
        <v>--</v>
      </c>
      <c r="F15" s="73">
        <f>IFERROR(SUM(F10:F14), "--")</f>
        <v>0</v>
      </c>
      <c r="G15" s="74" t="str">
        <f>IFERROR(F15/C15, "--")</f>
        <v>--</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2</v>
      </c>
      <c r="D16" s="33">
        <v>2</v>
      </c>
      <c r="E16" s="28">
        <v>1</v>
      </c>
      <c r="F16" s="33">
        <v>2</v>
      </c>
      <c r="G16" s="28">
        <v>1</v>
      </c>
      <c r="H16" s="34">
        <v>3.35</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75"/>
      <c r="B17" s="7" t="s">
        <v>1</v>
      </c>
      <c r="C17" s="78">
        <v>4</v>
      </c>
      <c r="D17" s="33">
        <v>4</v>
      </c>
      <c r="E17" s="28">
        <v>1</v>
      </c>
      <c r="F17" s="33">
        <v>4</v>
      </c>
      <c r="G17" s="28">
        <v>1</v>
      </c>
      <c r="H17" s="34">
        <v>3.8000000000000003</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75"/>
      <c r="B18" s="7" t="s">
        <v>2</v>
      </c>
      <c r="C18" s="78">
        <v>1</v>
      </c>
      <c r="D18" s="33">
        <v>1</v>
      </c>
      <c r="E18" s="28">
        <v>1</v>
      </c>
      <c r="F18" s="33">
        <v>1</v>
      </c>
      <c r="G18" s="28">
        <v>1</v>
      </c>
      <c r="H18" s="34">
        <v>2</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75"/>
      <c r="B19" s="7" t="s">
        <v>48</v>
      </c>
      <c r="C19" s="78">
        <v>2</v>
      </c>
      <c r="D19" s="33">
        <v>2</v>
      </c>
      <c r="E19" s="28">
        <v>1</v>
      </c>
      <c r="F19" s="33">
        <v>0</v>
      </c>
      <c r="G19" s="28">
        <v>0</v>
      </c>
      <c r="H19" s="34" t="s">
        <v>32</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75"/>
      <c r="B20" s="7" t="s">
        <v>47</v>
      </c>
      <c r="C20" s="78">
        <v>5</v>
      </c>
      <c r="D20" s="33">
        <v>5</v>
      </c>
      <c r="E20" s="28">
        <v>1</v>
      </c>
      <c r="F20" s="33">
        <v>5</v>
      </c>
      <c r="G20" s="28">
        <v>1</v>
      </c>
      <c r="H20" s="34">
        <v>3.4333333333333331</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1" customFormat="1" x14ac:dyDescent="0.25">
      <c r="A21" s="176"/>
      <c r="B21" s="53" t="s">
        <v>30</v>
      </c>
      <c r="C21" s="79">
        <f>IFERROR(SUM(C16:C20), "--")</f>
        <v>14</v>
      </c>
      <c r="D21" s="67">
        <f>IFERROR(SUM(D16:D20), "--")</f>
        <v>14</v>
      </c>
      <c r="E21" s="68">
        <f>IFERROR(D21/C21, "--")</f>
        <v>1</v>
      </c>
      <c r="F21" s="67">
        <f>IFERROR(SUM(F16:F20), "--")</f>
        <v>12</v>
      </c>
      <c r="G21" s="68">
        <f>IFERROR(F21/C21, "--")</f>
        <v>0.8571428571428571</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7" t="s">
        <v>17</v>
      </c>
      <c r="B22" s="35" t="s">
        <v>0</v>
      </c>
      <c r="C22" s="83" t="s">
        <v>32</v>
      </c>
      <c r="D22" s="38" t="s">
        <v>32</v>
      </c>
      <c r="E22" s="91" t="s">
        <v>32</v>
      </c>
      <c r="F22" s="38" t="s">
        <v>32</v>
      </c>
      <c r="G22" s="91" t="s">
        <v>32</v>
      </c>
      <c r="H22" s="90" t="s">
        <v>32</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8"/>
      <c r="B23" s="35" t="s">
        <v>1</v>
      </c>
      <c r="C23" s="83" t="s">
        <v>32</v>
      </c>
      <c r="D23" s="38" t="s">
        <v>32</v>
      </c>
      <c r="E23" s="91" t="s">
        <v>32</v>
      </c>
      <c r="F23" s="38" t="s">
        <v>32</v>
      </c>
      <c r="G23" s="91" t="s">
        <v>32</v>
      </c>
      <c r="H23" s="90" t="s">
        <v>32</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8"/>
      <c r="B24" s="35" t="s">
        <v>2</v>
      </c>
      <c r="C24" s="80">
        <v>1</v>
      </c>
      <c r="D24" s="36">
        <v>1</v>
      </c>
      <c r="E24" s="58">
        <v>1</v>
      </c>
      <c r="F24" s="36">
        <v>1</v>
      </c>
      <c r="G24" s="58">
        <v>1</v>
      </c>
      <c r="H24" s="37">
        <v>2.7</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8"/>
      <c r="B25" s="35" t="s">
        <v>48</v>
      </c>
      <c r="C25" s="83" t="s">
        <v>32</v>
      </c>
      <c r="D25" s="38" t="s">
        <v>32</v>
      </c>
      <c r="E25" s="91" t="s">
        <v>32</v>
      </c>
      <c r="F25" s="38" t="s">
        <v>32</v>
      </c>
      <c r="G25" s="91" t="s">
        <v>32</v>
      </c>
      <c r="H25" s="90" t="s">
        <v>32</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8"/>
      <c r="B26" s="35" t="s">
        <v>47</v>
      </c>
      <c r="C26" s="83" t="s">
        <v>32</v>
      </c>
      <c r="D26" s="38" t="s">
        <v>32</v>
      </c>
      <c r="E26" s="91" t="s">
        <v>32</v>
      </c>
      <c r="F26" s="38" t="s">
        <v>32</v>
      </c>
      <c r="G26" s="91" t="s">
        <v>32</v>
      </c>
      <c r="H26" s="90" t="s">
        <v>32</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9"/>
      <c r="B27" s="72" t="s">
        <v>30</v>
      </c>
      <c r="C27" s="81">
        <f>IFERROR(SUM(C22:C26), "--")</f>
        <v>1</v>
      </c>
      <c r="D27" s="73">
        <f>IFERROR(SUM(D22:D26), "--")</f>
        <v>1</v>
      </c>
      <c r="E27" s="74">
        <f>IFERROR(D27/C27, "--")</f>
        <v>1</v>
      </c>
      <c r="F27" s="73">
        <f>IFERROR(SUM(F22:F26), "--")</f>
        <v>1</v>
      </c>
      <c r="G27" s="74">
        <f>IFERROR(F27/C27, "--")</f>
        <v>1</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4" t="s">
        <v>92</v>
      </c>
      <c r="B28" s="7" t="s">
        <v>0</v>
      </c>
      <c r="C28" s="78">
        <v>3</v>
      </c>
      <c r="D28" s="33">
        <v>3</v>
      </c>
      <c r="E28" s="28">
        <v>1</v>
      </c>
      <c r="F28" s="33">
        <v>3</v>
      </c>
      <c r="G28" s="28">
        <v>1</v>
      </c>
      <c r="H28" s="34">
        <v>3.1</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75"/>
      <c r="B29" s="7" t="s">
        <v>1</v>
      </c>
      <c r="C29" s="78">
        <v>4</v>
      </c>
      <c r="D29" s="33">
        <v>4</v>
      </c>
      <c r="E29" s="28">
        <v>1</v>
      </c>
      <c r="F29" s="33">
        <v>4</v>
      </c>
      <c r="G29" s="28">
        <v>1</v>
      </c>
      <c r="H29" s="34">
        <v>3.5666666666666664</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75"/>
      <c r="B30" s="7" t="s">
        <v>2</v>
      </c>
      <c r="C30" s="78">
        <v>3</v>
      </c>
      <c r="D30" s="33">
        <v>3</v>
      </c>
      <c r="E30" s="28">
        <v>1</v>
      </c>
      <c r="F30" s="33">
        <v>2</v>
      </c>
      <c r="G30" s="28">
        <v>0.66666666666666663</v>
      </c>
      <c r="H30" s="34">
        <v>2.2333333333333334</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75"/>
      <c r="B31" s="7" t="s">
        <v>48</v>
      </c>
      <c r="C31" s="78">
        <v>1</v>
      </c>
      <c r="D31" s="33">
        <v>1</v>
      </c>
      <c r="E31" s="28">
        <v>1</v>
      </c>
      <c r="F31" s="33">
        <v>0</v>
      </c>
      <c r="G31" s="28">
        <v>0</v>
      </c>
      <c r="H31" s="34">
        <v>1</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75"/>
      <c r="B32" s="7" t="s">
        <v>47</v>
      </c>
      <c r="C32" s="78">
        <v>14</v>
      </c>
      <c r="D32" s="33">
        <v>11</v>
      </c>
      <c r="E32" s="28">
        <v>0.7857142857142857</v>
      </c>
      <c r="F32" s="33">
        <v>10</v>
      </c>
      <c r="G32" s="28">
        <v>0.7142857142857143</v>
      </c>
      <c r="H32" s="34">
        <v>2.8181818181818183</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1" customFormat="1" x14ac:dyDescent="0.25">
      <c r="A33" s="176"/>
      <c r="B33" s="53" t="s">
        <v>30</v>
      </c>
      <c r="C33" s="79">
        <f>IFERROR(SUM(C28:C32), "--")</f>
        <v>25</v>
      </c>
      <c r="D33" s="67">
        <f>IFERROR(SUM(D28:D32), "--")</f>
        <v>22</v>
      </c>
      <c r="E33" s="68">
        <f>IFERROR(D33/C33, "--")</f>
        <v>0.88</v>
      </c>
      <c r="F33" s="67">
        <f>IFERROR(SUM(F28:F32), "--")</f>
        <v>19</v>
      </c>
      <c r="G33" s="68">
        <f>IFERROR(F33/C33, "--")</f>
        <v>0.76</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7" t="s">
        <v>18</v>
      </c>
      <c r="B34" s="35" t="s">
        <v>0</v>
      </c>
      <c r="C34" s="80">
        <v>2</v>
      </c>
      <c r="D34" s="36">
        <v>2</v>
      </c>
      <c r="E34" s="58">
        <v>1</v>
      </c>
      <c r="F34" s="36">
        <v>2</v>
      </c>
      <c r="G34" s="58">
        <v>1</v>
      </c>
      <c r="H34" s="37">
        <v>3.7</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8"/>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8"/>
      <c r="B36" s="35" t="s">
        <v>2</v>
      </c>
      <c r="C36" s="83" t="s">
        <v>32</v>
      </c>
      <c r="D36" s="38" t="s">
        <v>32</v>
      </c>
      <c r="E36" s="91" t="s">
        <v>32</v>
      </c>
      <c r="F36" s="38" t="s">
        <v>32</v>
      </c>
      <c r="G36" s="91" t="s">
        <v>32</v>
      </c>
      <c r="H36" s="90" t="s">
        <v>32</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8"/>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8"/>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9"/>
      <c r="B39" s="72" t="s">
        <v>30</v>
      </c>
      <c r="C39" s="81">
        <f>IFERROR(SUM(C34:C38), "--")</f>
        <v>2</v>
      </c>
      <c r="D39" s="73">
        <f>IFERROR(SUM(D34:D38), "--")</f>
        <v>2</v>
      </c>
      <c r="E39" s="74">
        <f>IFERROR(D39/C39, "--")</f>
        <v>1</v>
      </c>
      <c r="F39" s="73">
        <f>IFERROR(SUM(F34:F38), "--")</f>
        <v>2</v>
      </c>
      <c r="G39" s="74">
        <f>IFERROR(F39/C39, "--")</f>
        <v>1</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68" t="s">
        <v>56</v>
      </c>
      <c r="B40" s="7" t="s">
        <v>0</v>
      </c>
      <c r="C40" s="78">
        <v>15</v>
      </c>
      <c r="D40" s="33">
        <v>15</v>
      </c>
      <c r="E40" s="28">
        <v>1</v>
      </c>
      <c r="F40" s="33">
        <v>14</v>
      </c>
      <c r="G40" s="28">
        <v>0.93333333333333335</v>
      </c>
      <c r="H40" s="34">
        <v>3.07</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69"/>
      <c r="B41" s="7" t="s">
        <v>1</v>
      </c>
      <c r="C41" s="78">
        <v>17</v>
      </c>
      <c r="D41" s="33">
        <v>15</v>
      </c>
      <c r="E41" s="28">
        <v>0.88235294117647056</v>
      </c>
      <c r="F41" s="33">
        <v>14</v>
      </c>
      <c r="G41" s="28">
        <v>0.82352941176470584</v>
      </c>
      <c r="H41" s="34">
        <v>3.3533333333333335</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69"/>
      <c r="B42" s="7" t="s">
        <v>2</v>
      </c>
      <c r="C42" s="78">
        <v>44</v>
      </c>
      <c r="D42" s="33">
        <v>42</v>
      </c>
      <c r="E42" s="28">
        <v>0.95454545454545459</v>
      </c>
      <c r="F42" s="33">
        <v>42</v>
      </c>
      <c r="G42" s="28">
        <v>0.95454545454545459</v>
      </c>
      <c r="H42" s="34">
        <v>3.4926829268292687</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69"/>
      <c r="B43" s="7" t="s">
        <v>48</v>
      </c>
      <c r="C43" s="78">
        <v>50</v>
      </c>
      <c r="D43" s="33">
        <v>48</v>
      </c>
      <c r="E43" s="28">
        <v>0.96</v>
      </c>
      <c r="F43" s="33">
        <v>47</v>
      </c>
      <c r="G43" s="28">
        <v>0.94</v>
      </c>
      <c r="H43" s="34">
        <v>3.6204545454545451</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69"/>
      <c r="B44" s="7" t="s">
        <v>47</v>
      </c>
      <c r="C44" s="78">
        <v>84</v>
      </c>
      <c r="D44" s="33">
        <v>82</v>
      </c>
      <c r="E44" s="28">
        <v>0.97619047619047616</v>
      </c>
      <c r="F44" s="33">
        <v>81</v>
      </c>
      <c r="G44" s="28">
        <v>0.9642857142857143</v>
      </c>
      <c r="H44" s="34">
        <v>3.5824324324324328</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1" customFormat="1" x14ac:dyDescent="0.25">
      <c r="A45" s="170"/>
      <c r="B45" s="53" t="s">
        <v>30</v>
      </c>
      <c r="C45" s="79">
        <f>IFERROR(SUM(C40:C44), "--")</f>
        <v>210</v>
      </c>
      <c r="D45" s="67">
        <f>IFERROR(SUM(D40:D44), "--")</f>
        <v>202</v>
      </c>
      <c r="E45" s="68">
        <f>IFERROR(D45/C45, "--")</f>
        <v>0.96190476190476193</v>
      </c>
      <c r="F45" s="67">
        <f>IFERROR(SUM(F40:F44), "--")</f>
        <v>198</v>
      </c>
      <c r="G45" s="68">
        <f>IFERROR(F45/C45, "--")</f>
        <v>0.94285714285714284</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71" t="s">
        <v>41</v>
      </c>
      <c r="B46" s="35" t="s">
        <v>0</v>
      </c>
      <c r="C46" s="83">
        <v>7</v>
      </c>
      <c r="D46" s="36">
        <v>7</v>
      </c>
      <c r="E46" s="58">
        <v>1</v>
      </c>
      <c r="F46" s="36">
        <v>7</v>
      </c>
      <c r="G46" s="58">
        <v>1</v>
      </c>
      <c r="H46" s="37">
        <v>3.8999999999999995</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72"/>
      <c r="B47" s="35" t="s">
        <v>1</v>
      </c>
      <c r="C47" s="83" t="s">
        <v>32</v>
      </c>
      <c r="D47" s="38" t="s">
        <v>32</v>
      </c>
      <c r="E47" s="91" t="s">
        <v>32</v>
      </c>
      <c r="F47" s="38" t="s">
        <v>32</v>
      </c>
      <c r="G47" s="91" t="s">
        <v>32</v>
      </c>
      <c r="H47" s="90" t="s">
        <v>32</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72"/>
      <c r="B48" s="35" t="s">
        <v>2</v>
      </c>
      <c r="C48" s="80">
        <v>3</v>
      </c>
      <c r="D48" s="36">
        <v>3</v>
      </c>
      <c r="E48" s="58">
        <v>1</v>
      </c>
      <c r="F48" s="36">
        <v>3</v>
      </c>
      <c r="G48" s="58">
        <v>1</v>
      </c>
      <c r="H48" s="37">
        <v>3.8000000000000003</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72"/>
      <c r="B49" s="35" t="s">
        <v>48</v>
      </c>
      <c r="C49" s="80">
        <v>4</v>
      </c>
      <c r="D49" s="36">
        <v>4</v>
      </c>
      <c r="E49" s="58">
        <v>1</v>
      </c>
      <c r="F49" s="36">
        <v>4</v>
      </c>
      <c r="G49" s="58">
        <v>1</v>
      </c>
      <c r="H49" s="37">
        <v>3.6749999999999998</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72"/>
      <c r="B50" s="35" t="s">
        <v>47</v>
      </c>
      <c r="C50" s="80">
        <v>8</v>
      </c>
      <c r="D50" s="36">
        <v>8</v>
      </c>
      <c r="E50" s="58">
        <v>1</v>
      </c>
      <c r="F50" s="36">
        <v>6</v>
      </c>
      <c r="G50" s="58">
        <v>0.75</v>
      </c>
      <c r="H50" s="37">
        <v>3</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73"/>
      <c r="B51" s="72" t="s">
        <v>30</v>
      </c>
      <c r="C51" s="81">
        <f>IFERROR(SUM(C46:C50), "--")</f>
        <v>22</v>
      </c>
      <c r="D51" s="73">
        <f>IFERROR(SUM(D46:D50), "--")</f>
        <v>22</v>
      </c>
      <c r="E51" s="74">
        <f>IFERROR(D51/C51, "--")</f>
        <v>1</v>
      </c>
      <c r="F51" s="73">
        <f>IFERROR(SUM(F46:F50), "--")</f>
        <v>20</v>
      </c>
      <c r="G51" s="74">
        <f>IFERROR(F51/C51, "--")</f>
        <v>0.90909090909090906</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68" t="s">
        <v>42</v>
      </c>
      <c r="B52" s="76" t="s">
        <v>0</v>
      </c>
      <c r="C52" s="117" t="s">
        <v>32</v>
      </c>
      <c r="D52" s="118" t="s">
        <v>32</v>
      </c>
      <c r="E52" s="31" t="s">
        <v>32</v>
      </c>
      <c r="F52" s="118" t="s">
        <v>32</v>
      </c>
      <c r="G52" s="31" t="s">
        <v>32</v>
      </c>
      <c r="H52" s="119" t="s">
        <v>32</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69"/>
      <c r="B53" s="76" t="s">
        <v>1</v>
      </c>
      <c r="C53" s="78">
        <v>2</v>
      </c>
      <c r="D53" s="33">
        <v>1</v>
      </c>
      <c r="E53" s="28">
        <v>0.5</v>
      </c>
      <c r="F53" s="33">
        <v>1</v>
      </c>
      <c r="G53" s="28">
        <v>0.5</v>
      </c>
      <c r="H53" s="34" t="s">
        <v>32</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69"/>
      <c r="B54" s="76" t="s">
        <v>2</v>
      </c>
      <c r="C54" s="78">
        <v>2</v>
      </c>
      <c r="D54" s="33">
        <v>2</v>
      </c>
      <c r="E54" s="28">
        <v>1</v>
      </c>
      <c r="F54" s="33">
        <v>2</v>
      </c>
      <c r="G54" s="28">
        <v>1</v>
      </c>
      <c r="H54" s="34">
        <v>3.85</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69"/>
      <c r="B55" s="76" t="s">
        <v>48</v>
      </c>
      <c r="C55" s="78">
        <v>2</v>
      </c>
      <c r="D55" s="33">
        <v>2</v>
      </c>
      <c r="E55" s="28">
        <v>1</v>
      </c>
      <c r="F55" s="33">
        <v>2</v>
      </c>
      <c r="G55" s="28">
        <v>1</v>
      </c>
      <c r="H55" s="34">
        <v>4</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69"/>
      <c r="B56" s="76" t="s">
        <v>47</v>
      </c>
      <c r="C56" s="117" t="s">
        <v>32</v>
      </c>
      <c r="D56" s="118" t="s">
        <v>32</v>
      </c>
      <c r="E56" s="31" t="s">
        <v>32</v>
      </c>
      <c r="F56" s="118" t="s">
        <v>32</v>
      </c>
      <c r="G56" s="31" t="s">
        <v>32</v>
      </c>
      <c r="H56" s="119" t="s">
        <v>32</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70"/>
      <c r="B57" s="77" t="s">
        <v>30</v>
      </c>
      <c r="C57" s="82">
        <f>IFERROR(SUM(C52:C56), "--")</f>
        <v>6</v>
      </c>
      <c r="D57" s="77">
        <f>IFERROR(SUM(D52:D56), "--")</f>
        <v>5</v>
      </c>
      <c r="E57" s="68">
        <f>IFERROR(D57/C57, "--")</f>
        <v>0.83333333333333337</v>
      </c>
      <c r="F57" s="77">
        <f>IFERROR(SUM(F52:F56), "--")</f>
        <v>5</v>
      </c>
      <c r="G57" s="68">
        <f>IFERROR(F57/C57, "--")</f>
        <v>0.83333333333333337</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Success Rates by DE &amp; Race'!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1</v>
      </c>
      <c r="C3" s="44">
        <v>185.59997099999998</v>
      </c>
      <c r="D3" s="45">
        <v>530.28563142857138</v>
      </c>
      <c r="E3" s="44">
        <v>6.1866656999999998</v>
      </c>
      <c r="F3" s="44">
        <v>0.35</v>
      </c>
      <c r="G3" s="46">
        <v>0</v>
      </c>
      <c r="H3" s="45">
        <v>17.676187714285714</v>
      </c>
      <c r="I3" s="43">
        <v>29</v>
      </c>
      <c r="J3" s="43">
        <v>24</v>
      </c>
      <c r="K3" s="47">
        <v>1.2083333333333333</v>
      </c>
    </row>
    <row r="4" spans="1:11" x14ac:dyDescent="0.25">
      <c r="A4" s="21" t="s">
        <v>1</v>
      </c>
      <c r="B4" s="43">
        <v>1</v>
      </c>
      <c r="C4" s="44">
        <v>162</v>
      </c>
      <c r="D4" s="45">
        <v>462.85714285714289</v>
      </c>
      <c r="E4" s="44">
        <v>5.4</v>
      </c>
      <c r="F4" s="44">
        <v>0.35</v>
      </c>
      <c r="G4" s="46">
        <v>0</v>
      </c>
      <c r="H4" s="45">
        <v>15.428571428571431</v>
      </c>
      <c r="I4" s="43">
        <v>27</v>
      </c>
      <c r="J4" s="43">
        <v>24</v>
      </c>
      <c r="K4" s="47">
        <v>1.125</v>
      </c>
    </row>
    <row r="5" spans="1:11" x14ac:dyDescent="0.25">
      <c r="A5" s="21" t="s">
        <v>2</v>
      </c>
      <c r="B5" s="43">
        <v>2</v>
      </c>
      <c r="C5" s="44">
        <v>330</v>
      </c>
      <c r="D5" s="45">
        <v>471.42857142857144</v>
      </c>
      <c r="E5" s="44">
        <v>11</v>
      </c>
      <c r="F5" s="44">
        <v>0.7</v>
      </c>
      <c r="G5" s="46">
        <v>0.35</v>
      </c>
      <c r="H5" s="45">
        <v>15.714285714285715</v>
      </c>
      <c r="I5" s="43">
        <v>55</v>
      </c>
      <c r="J5" s="43">
        <v>56</v>
      </c>
      <c r="K5" s="47">
        <v>0.9821428571428571</v>
      </c>
    </row>
    <row r="6" spans="1:11" x14ac:dyDescent="0.25">
      <c r="A6" s="21" t="s">
        <v>48</v>
      </c>
      <c r="B6" s="43">
        <v>2</v>
      </c>
      <c r="C6" s="46">
        <v>354</v>
      </c>
      <c r="D6" s="48">
        <v>505.71428571428572</v>
      </c>
      <c r="E6" s="46">
        <v>11.8</v>
      </c>
      <c r="F6" s="46">
        <v>0.7</v>
      </c>
      <c r="G6" s="46">
        <v>0.19999999999999996</v>
      </c>
      <c r="H6" s="48">
        <v>16.857142857142858</v>
      </c>
      <c r="I6" s="43">
        <v>59</v>
      </c>
      <c r="J6" s="43">
        <v>56</v>
      </c>
      <c r="K6" s="47">
        <v>1.0535714285714286</v>
      </c>
    </row>
    <row r="7" spans="1:11" x14ac:dyDescent="0.25">
      <c r="A7" s="21" t="s">
        <v>47</v>
      </c>
      <c r="B7" s="43">
        <v>5</v>
      </c>
      <c r="C7" s="44">
        <v>687.4999590000001</v>
      </c>
      <c r="D7" s="45">
        <v>392.85711942857142</v>
      </c>
      <c r="E7" s="44">
        <v>22.916665300000002</v>
      </c>
      <c r="F7" s="44">
        <v>1.75</v>
      </c>
      <c r="G7" s="46">
        <v>0.70000000000000018</v>
      </c>
      <c r="H7" s="45">
        <v>13.095237314285715</v>
      </c>
      <c r="I7" s="43">
        <v>111</v>
      </c>
      <c r="J7" s="43">
        <v>140</v>
      </c>
      <c r="K7" s="47">
        <v>0.79285714285714282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2019-11-22T18:14:31Z</dcterms:modified>
</cp:coreProperties>
</file>